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sebastian\Downloads\"/>
    </mc:Choice>
  </mc:AlternateContent>
  <bookViews>
    <workbookView xWindow="0" yWindow="0" windowWidth="20490" windowHeight="7620"/>
  </bookViews>
  <sheets>
    <sheet name="Matriz Riesgos" sheetId="1" r:id="rId1"/>
    <sheet name="Criterios impacto 4" sheetId="6" r:id="rId2"/>
    <sheet name="Criterios impacto 3" sheetId="3" r:id="rId3"/>
    <sheet name="Criterios impacto 2" sheetId="4" r:id="rId4"/>
    <sheet name="Criterios impacto 1" sheetId="5" r:id="rId5"/>
    <sheet name="Parámetros" sheetId="2" r:id="rId6"/>
  </sheets>
  <externalReferences>
    <externalReference r:id="rId7"/>
  </externalReferences>
  <definedNames>
    <definedName name="A_Obj1" localSheetId="4">OFFSET(#REF!,0,0,COUNTA(#REF!)-1,1)</definedName>
    <definedName name="A_Obj1" localSheetId="3">OFFSET(#REF!,0,0,COUNTA(#REF!)-1,1)</definedName>
    <definedName name="A_Obj1" localSheetId="2">OFFSET(#REF!,0,0,COUNTA(#REF!)-1,1)</definedName>
    <definedName name="A_Obj1" localSheetId="1">OFFSET(#REF!,0,0,COUNTA(#REF!)-1,1)</definedName>
    <definedName name="A_Obj1">OFFSET(#REF!,0,0,COUNTA(#REF!)-1,1)</definedName>
    <definedName name="A_Obj2">OFFSET(#REF!,0,0,COUNTA(#REF!)-1,1)</definedName>
    <definedName name="A_Obj3">OFFSET(#REF!,0,0,COUNTA(#REF!)-1,1)</definedName>
    <definedName name="A_Obj4">OFFSET(#REF!,0,0,COUNTA(#REF!)-1,1)</definedName>
    <definedName name="Acc_1" localSheetId="4">#REF!</definedName>
    <definedName name="Acc_1" localSheetId="3">#REF!</definedName>
    <definedName name="Acc_1" localSheetId="2">#REF!</definedName>
    <definedName name="Acc_1" localSheetId="1">#REF!</definedName>
    <definedName name="Acc_1">#REF!</definedName>
    <definedName name="Acc_2" localSheetId="4">#REF!</definedName>
    <definedName name="Acc_2" localSheetId="3">#REF!</definedName>
    <definedName name="Acc_2" localSheetId="2">#REF!</definedName>
    <definedName name="Acc_2" localSheetId="1">#REF!</definedName>
    <definedName name="Acc_2">#REF!</definedName>
    <definedName name="Acc_3" localSheetId="4">#REF!</definedName>
    <definedName name="Acc_3" localSheetId="3">#REF!</definedName>
    <definedName name="Acc_3" localSheetId="2">#REF!</definedName>
    <definedName name="Acc_3" localSheetId="1">#REF!</definedName>
    <definedName name="Acc_3">#REF!</definedName>
    <definedName name="Acc_4">#REF!</definedName>
    <definedName name="Acc_5">#REF!</definedName>
    <definedName name="Acc_6">#REF!</definedName>
    <definedName name="Acc_7">#REF!</definedName>
    <definedName name="Acc_8">#REF!</definedName>
    <definedName name="Acc_9">#REF!</definedName>
    <definedName name="AMAZONASL">#REF!</definedName>
    <definedName name="ANTIOQUIA">#REF!</definedName>
    <definedName name="ANTIOQUIAL">#REF!</definedName>
    <definedName name="ARAUCA">#REF!</definedName>
    <definedName name="ARAUCAL">#REF!</definedName>
    <definedName name="_xlnm.Print_Area" localSheetId="0">'Matriz Riesgos'!$A$4:$AR$10</definedName>
    <definedName name="ATLANTICO">#REF!</definedName>
    <definedName name="ATLANTICOL">#REF!</definedName>
    <definedName name="BOLIVAR">#REF!</definedName>
    <definedName name="BOLIVARL">#REF!</definedName>
    <definedName name="BOYACA">#REF!</definedName>
    <definedName name="BOYACAL">#REF!</definedName>
    <definedName name="CALDAS">#REF!</definedName>
    <definedName name="CALDASL">#REF!</definedName>
    <definedName name="CAQUETA">#REF!</definedName>
    <definedName name="CAQUETAL">#REF!</definedName>
    <definedName name="CASANARE">#REF!</definedName>
    <definedName name="CASANAREL">#REF!</definedName>
    <definedName name="CAUCA">#REF!</definedName>
    <definedName name="CAUCAL">#REF!</definedName>
    <definedName name="CENTRO">#REF!</definedName>
    <definedName name="CENTROS_REGIONALES">#REF!</definedName>
    <definedName name="CENTROS2">#REF!</definedName>
    <definedName name="CESAR">#REF!</definedName>
    <definedName name="CESARL">#REF!</definedName>
    <definedName name="CHOCO">#REF!</definedName>
    <definedName name="CHOCOL">#REF!</definedName>
    <definedName name="CORDOBA">#REF!</definedName>
    <definedName name="CORDOBAL">#REF!</definedName>
    <definedName name="CUNDINAMARCA">#REF!</definedName>
    <definedName name="CUNDINAMARCAL">#REF!</definedName>
    <definedName name="Departamentos">#REF!</definedName>
    <definedName name="DIRECCIONL">#REF!</definedName>
    <definedName name="DISTRITOL">#REF!</definedName>
    <definedName name="Fuentes">#REF!</definedName>
    <definedName name="GUAINIAL">#REF!</definedName>
    <definedName name="GUAJIRAL">#REF!</definedName>
    <definedName name="GUAVIAREL">#REF!</definedName>
    <definedName name="HUILAL">#REF!</definedName>
    <definedName name="Indicadores">#REF!</definedName>
    <definedName name="jom" localSheetId="4">OFFSET(#REF!,0,0,COUNTA(#REF!)-1,1)</definedName>
    <definedName name="jom" localSheetId="3">OFFSET(#REF!,0,0,COUNTA(#REF!)-1,1)</definedName>
    <definedName name="jom" localSheetId="2">OFFSET(#REF!,0,0,COUNTA(#REF!)-1,1)</definedName>
    <definedName name="jom" localSheetId="1">OFFSET(#REF!,0,0,COUNTA(#REF!)-1,1)</definedName>
    <definedName name="jom">OFFSET(#REF!,0,0,COUNTA(#REF!)-1,1)</definedName>
    <definedName name="LISTA_CENTROS_REGIONALES" localSheetId="4">#REF!</definedName>
    <definedName name="LISTA_CENTROS_REGIONALES" localSheetId="3">#REF!</definedName>
    <definedName name="LISTA_CENTROS_REGIONALES" localSheetId="2">#REF!</definedName>
    <definedName name="LISTA_CENTROS_REGIONALES" localSheetId="1">#REF!</definedName>
    <definedName name="LISTA_CENTROS_REGIONALES">#REF!</definedName>
    <definedName name="LISTA_REGIONALES" localSheetId="4">#REF!</definedName>
    <definedName name="LISTA_REGIONALES" localSheetId="3">#REF!</definedName>
    <definedName name="LISTA_REGIONALES" localSheetId="2">#REF!</definedName>
    <definedName name="LISTA_REGIONALES" localSheetId="1">#REF!</definedName>
    <definedName name="LISTA_REGIONALES">#REF!</definedName>
    <definedName name="LISTADESPLEGAR_CENTRO" localSheetId="4">#REF!</definedName>
    <definedName name="LISTADESPLEGAR_CENTRO" localSheetId="3">#REF!</definedName>
    <definedName name="LISTADESPLEGAR_CENTRO" localSheetId="2">#REF!</definedName>
    <definedName name="LISTADESPLEGAR_CENTRO" localSheetId="1">#REF!</definedName>
    <definedName name="LISTADESPLEGAR_CENTRO">#REF!</definedName>
    <definedName name="MAGDALENAL">#REF!</definedName>
    <definedName name="METAL">#REF!</definedName>
    <definedName name="NARIÑOL">#REF!</definedName>
    <definedName name="NORTEL">#REF!</definedName>
    <definedName name="Objetivos" localSheetId="4">OFFSET(#REF!,0,0,COUNTA(#REF!)-1,1)</definedName>
    <definedName name="Objetivos" localSheetId="3">OFFSET(#REF!,0,0,COUNTA(#REF!)-1,1)</definedName>
    <definedName name="Objetivos" localSheetId="2">OFFSET(#REF!,0,0,COUNTA(#REF!)-1,1)</definedName>
    <definedName name="Objetivos" localSheetId="1">OFFSET(#REF!,0,0,COUNTA(#REF!)-1,1)</definedName>
    <definedName name="Objetivos">OFFSET(#REF!,0,0,COUNTA(#REF!)-1,1)</definedName>
    <definedName name="PUTUMAYOL" localSheetId="4">#REF!</definedName>
    <definedName name="PUTUMAYOL" localSheetId="3">#REF!</definedName>
    <definedName name="PUTUMAYOL" localSheetId="2">#REF!</definedName>
    <definedName name="PUTUMAYOL" localSheetId="1">#REF!</definedName>
    <definedName name="PUTUMAYOL">#REF!</definedName>
    <definedName name="QUINDIOL" localSheetId="4">#REF!</definedName>
    <definedName name="QUINDIOL" localSheetId="3">#REF!</definedName>
    <definedName name="QUINDIOL" localSheetId="2">#REF!</definedName>
    <definedName name="QUINDIOL" localSheetId="1">#REF!</definedName>
    <definedName name="QUINDIOL">#REF!</definedName>
    <definedName name="REGIONAL" localSheetId="4">#REF!</definedName>
    <definedName name="REGIONAL" localSheetId="3">#REF!</definedName>
    <definedName name="REGIONAL" localSheetId="2">#REF!</definedName>
    <definedName name="REGIONAL" localSheetId="1">#REF!</definedName>
    <definedName name="REGIONAL">#REF!</definedName>
    <definedName name="REGIONALES">#REF!</definedName>
    <definedName name="RISARALDAL">#REF!</definedName>
    <definedName name="SANANDRESL">#REF!</definedName>
    <definedName name="SANTANDERL">#REF!</definedName>
    <definedName name="sebas">#REF!</definedName>
    <definedName name="SN">[1]Maestros!$B$1:$B$2</definedName>
    <definedName name="SUCREL" localSheetId="4">#REF!</definedName>
    <definedName name="SUCREL" localSheetId="3">#REF!</definedName>
    <definedName name="SUCREL" localSheetId="2">#REF!</definedName>
    <definedName name="SUCREL" localSheetId="1">#REF!</definedName>
    <definedName name="SUCREL">#REF!</definedName>
    <definedName name="TOLIMAL" localSheetId="4">#REF!</definedName>
    <definedName name="TOLIMAL" localSheetId="3">#REF!</definedName>
    <definedName name="TOLIMAL" localSheetId="2">#REF!</definedName>
    <definedName name="TOLIMAL" localSheetId="1">#REF!</definedName>
    <definedName name="TOLIMAL">#REF!</definedName>
    <definedName name="VALLE" localSheetId="4">#REF!</definedName>
    <definedName name="VALLE" localSheetId="3">#REF!</definedName>
    <definedName name="VALLE" localSheetId="2">#REF!</definedName>
    <definedName name="VALLE" localSheetId="1">#REF!</definedName>
    <definedName name="VALLE">#REF!</definedName>
    <definedName name="VALLEL">#REF!</definedName>
    <definedName name="VAUPESL">#REF!</definedName>
    <definedName name="VICHADAL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8" i="1" l="1"/>
  <c r="J8" i="1" s="1"/>
  <c r="K9" i="1"/>
  <c r="J9" i="1" s="1"/>
  <c r="K6" i="1"/>
  <c r="J6" i="1" s="1"/>
  <c r="K5" i="1"/>
  <c r="J5" i="1" s="1"/>
  <c r="AB7" i="1"/>
  <c r="L9" i="1" l="1"/>
  <c r="AN8" i="1"/>
  <c r="L8" i="1"/>
  <c r="AN6" i="1"/>
  <c r="L6" i="1"/>
  <c r="AN9" i="1" l="1"/>
  <c r="L5" i="1" l="1"/>
  <c r="AB5" i="1"/>
  <c r="AN5" i="1"/>
  <c r="AB6" i="1"/>
  <c r="AC6" i="1" s="1"/>
  <c r="AB8" i="1"/>
  <c r="AC8" i="1" s="1"/>
  <c r="AB9" i="1"/>
  <c r="AC9" i="1" s="1"/>
  <c r="AB10" i="1"/>
  <c r="AC5" i="1"/>
  <c r="AC10" i="1"/>
  <c r="AE9" i="1" l="1"/>
  <c r="AF9" i="1" s="1"/>
  <c r="AE8" i="1"/>
  <c r="AF8" i="1" s="1"/>
  <c r="AG8" i="1" s="1"/>
  <c r="AE5" i="1"/>
  <c r="AF5" i="1" s="1"/>
  <c r="AG5" i="1" s="1"/>
  <c r="AE10" i="1"/>
  <c r="AE6" i="1"/>
  <c r="AF6" i="1" s="1"/>
  <c r="AG6" i="1" s="1"/>
  <c r="AF10" i="1"/>
  <c r="AK8" i="1" l="1"/>
  <c r="AK5" i="1"/>
  <c r="AJ5" i="1"/>
  <c r="AG9" i="1"/>
</calcChain>
</file>

<file path=xl/sharedStrings.xml><?xml version="1.0" encoding="utf-8"?>
<sst xmlns="http://schemas.openxmlformats.org/spreadsheetml/2006/main" count="493" uniqueCount="243">
  <si>
    <t>Criterios para calificar el impacto en riesgos de corrupción</t>
  </si>
  <si>
    <t>1. ¿Afecta al grupo de funcionarios del proceso?</t>
  </si>
  <si>
    <t>NO</t>
  </si>
  <si>
    <t xml:space="preserve">2. ¿Afecta el cumplimiento de metas y objetivos de la dependencia? </t>
  </si>
  <si>
    <t>SI</t>
  </si>
  <si>
    <t>3. ¿ Afecta el cumplimiento de la misión de la Entidad?</t>
  </si>
  <si>
    <t>4. ¿ Afecta el cumplimiento de la misión del sector al que pertenece la Entidad?</t>
  </si>
  <si>
    <t>5. ¿Genera pérdida de confianza de la Entidad, afectando su reputación?</t>
  </si>
  <si>
    <t>6. ¿Genera pérdida de recursos económicos?</t>
  </si>
  <si>
    <t>7. ¿ Afecta la generación de los productos o la prestación de los servicios?</t>
  </si>
  <si>
    <t>8. ¿ Da lugar al detrimento de calidad de vida de la comunidad por la pérdida del bien o servicios o los recursos públicos?</t>
  </si>
  <si>
    <t>9. ¿ Genera pérdida de información de la Entidad?</t>
  </si>
  <si>
    <t>10. ¿ Genera intervención de los órganos de control, de la fiscalía,  u otro ente?</t>
  </si>
  <si>
    <t>11. ¿ Da lugar a procesos sancionatorios?</t>
  </si>
  <si>
    <t>12. ¿Da lugar a procesos disciplinarios?</t>
  </si>
  <si>
    <t>13. ¿ Da lugar a procesos fiscales?</t>
  </si>
  <si>
    <t>14. ¿Da lugar a procesos penales?</t>
  </si>
  <si>
    <t>15. ¿ Genera pérdidad de credibilidad del sector?</t>
  </si>
  <si>
    <t>16. ¿ Ocasiona lesiones físicas o pérdida de vidas humanas?</t>
  </si>
  <si>
    <t>17. ¿ Afecta la imagen regional?</t>
  </si>
  <si>
    <t>18. ¿ Afecta la imagen institucional?</t>
  </si>
  <si>
    <t>19. ¿Genera daño ambiental?</t>
  </si>
  <si>
    <t xml:space="preserve">PROCESO </t>
  </si>
  <si>
    <t>INTERNO</t>
  </si>
  <si>
    <t>EXTERNO</t>
  </si>
  <si>
    <t>TIPO</t>
  </si>
  <si>
    <t>ORIGEN</t>
  </si>
  <si>
    <t>PROBABILIDAD
5:  Casi seguro
4: Probable
3: Posible
2: Improbable
1: Raro</t>
  </si>
  <si>
    <t>IMPACTO
Ver pestaña "Criterios de impacto"
5: Catastrófico
4: Mayor
3: Moderado</t>
  </si>
  <si>
    <t>Observación de criterio</t>
  </si>
  <si>
    <t>NIVEL DE RIESGO INHERENTE</t>
  </si>
  <si>
    <t>TIPO DE CONTROL</t>
  </si>
  <si>
    <t>RESPONSABLE PRIMERA LÍNEA DE DEFENSA
(Desarrollo e implementación de procesos de control y gestión de riesgos a través de su identificación, análisis, valoración, monitoreo y acciones de mejora)</t>
  </si>
  <si>
    <t>RESPONSABLE DEL CONTROL
(Persona asignada para ejecutar el control. Debe tener la autoridad, competencias y conocimientos para ejecutar el control)</t>
  </si>
  <si>
    <t>PERIODICIDAD DEL CONTROL
(La periodicidad debe prevenir o detectar el riesgo de manera oportuna)</t>
  </si>
  <si>
    <t>EVIDENCIA DE LA EJECUCIÓN DEL CONTROL
(El control debe dejar evidencia de su ejecución. Esta evidencia ayuda a que se pueda revisar la misma información por parte de un tercero y llegue a la misma conclusión de quien ejecutó el control)</t>
  </si>
  <si>
    <t>ASIGNACIÓN DEL RESPONSABLE
Asignado: 15
No asignado: 0</t>
  </si>
  <si>
    <t>SEGREGACIÓN Y AUTORIDAD DEL RESPONSABLE:
Adecuado: 15
Inadecuado: 0</t>
  </si>
  <si>
    <t>PERIODICIDAD
Oportuna: 15
Inoportuna: 0</t>
  </si>
  <si>
    <t>PROPÓSITO
Prevenir: 15
Detectar: 10
No es un control: 0</t>
  </si>
  <si>
    <t>CÓMO SE REALIZA LA ACTIVIDAD DE CONTROL
Confiable: 15
No confiable: 0</t>
  </si>
  <si>
    <t>QUÉ PASA CON LAS OBSERVACIONES O DESVIACIONES
Se investigan y resuelven oportunamente: 15
No se investigan o resuelven oportunamente: 0</t>
  </si>
  <si>
    <t>EVIDENCIA DE LA EJECUCIÓN DEL CONTROL
Completa: 10
Incompleta: 5
No existe: 0</t>
  </si>
  <si>
    <t xml:space="preserve">RESULTADO DE LA EVALUACIÓN DEL DISEÑO DEL CONTROL
</t>
  </si>
  <si>
    <t>RESULTADO DE LA EVALUACION DEL DISEÑO DEL CONTROL
Fuerte: 96 y 100
Moderado: 86 y 95
Débil: 0 y 85
(D)</t>
  </si>
  <si>
    <t>EVALUACIÓN DE LA EJECUCIÓN DEL CONTROL
Fuerte: Se ejecuta de manera consistente
Moderado: Se ejecuta algunas veces 
Débil: No se ejecuta
(E)</t>
  </si>
  <si>
    <t>SOLIDEZ INDIVIDUAL DE CADA CONTROL
(D+E)</t>
  </si>
  <si>
    <t>SOLIDEZ INDIVIDUAL DE CADA CONTROL
Fuerte: 100
Moderado: 50
Débil: 0
(D + E)</t>
  </si>
  <si>
    <t>SOLIDEZ DEL CONJUNTO DE CONTROLES
Fuerte: Promedio 100 
Moderado: Promedio entre 50 y 99
Débil: Promedio menor a 50
Si hay más de un control, se debe actualizar la fórmula del promedio y combinar las celdas</t>
  </si>
  <si>
    <t>CONTROLES AYUDAN A DISMINUIR LA PROBABILIDAD
Directamente o Indirectamente</t>
  </si>
  <si>
    <t>CONTROLES AYUDAN A DISMINUIR IMPACTO
Directamente o Indirectamente</t>
  </si>
  <si>
    <t>NÚMERO DE COLUMNAS QUE SE DESPLAZA EN EL EJE DE PROBABILIDAD</t>
  </si>
  <si>
    <t>NÚMERO DE COLUMNAS QUE SE DESPLAZA EN EL EJE DE IMPACTO</t>
  </si>
  <si>
    <t>PROBABILIDAD
5: Casi seguro
4: Probable
3: Posible 
2: Improbable 
1: Raro</t>
  </si>
  <si>
    <t>IMPACTO
5: Catastrófico
4: Mayor
3: Moderado
2: Menor
1: Insignificante</t>
  </si>
  <si>
    <t>NIVEL DE RIESGO RESIDUAL</t>
  </si>
  <si>
    <t>RESPUESTAS AL RIESGO</t>
  </si>
  <si>
    <t>Acciones asociadas al control</t>
  </si>
  <si>
    <t>RESPONSABLE</t>
  </si>
  <si>
    <t>FECHA LÍMITE PARA EL CUMPLIMIENTO DE LA ACCIÓN</t>
  </si>
  <si>
    <t>INDICADOR</t>
  </si>
  <si>
    <t>RECURSOS 
Económico, Humano y/o Logístico</t>
  </si>
  <si>
    <t>PLAN DE CONTINGENCIA - POR CADA RIESGO</t>
  </si>
  <si>
    <t>Adquisición de Bienes y Servicios</t>
  </si>
  <si>
    <t>Desempeño de los procesos: Capacidad humana, técnica y financiera de los procesos para lograr el cumplimiento de sus objetivos.</t>
  </si>
  <si>
    <t>N/A</t>
  </si>
  <si>
    <t>Corrupción</t>
  </si>
  <si>
    <t>Análisis de contexto de índole táctico</t>
  </si>
  <si>
    <t>Deficiencia en la estructuración de requisitos del bien, obra  o servicio a contratar</t>
  </si>
  <si>
    <t>Investigaciones disciplinarias, fiscales y penales.
Pérdida de imagen o reputación institucional.</t>
  </si>
  <si>
    <t>Posible (3)</t>
  </si>
  <si>
    <t>Preventivo</t>
  </si>
  <si>
    <t>Subdirector de Contratación</t>
  </si>
  <si>
    <t xml:space="preserve">
Abogado asignado por la Subdirección de Contratación
</t>
  </si>
  <si>
    <t>Por cada proceso</t>
  </si>
  <si>
    <t>Verificar que los requisitos de todos los componentes del proceso de selección  estén establecidos acorde a la necesidades a contratar.</t>
  </si>
  <si>
    <t xml:space="preserve">
Revisión de la ficha técnica y anexos técnicos previo a la cotización
Revisión de los estudios previos y anexos técnicos para la adquisición de bienes y servicios
Análisis del comité de contratación
</t>
  </si>
  <si>
    <t>Solicitar ajuste de los requisitos al área responsable del proceso</t>
  </si>
  <si>
    <t xml:space="preserve">Correos electrónicos - memorandos
Actas de reunión </t>
  </si>
  <si>
    <t>Fuerte</t>
  </si>
  <si>
    <t>Directamente</t>
  </si>
  <si>
    <t>No Disminuye</t>
  </si>
  <si>
    <t>Improbable (2)</t>
  </si>
  <si>
    <t>Mayor (4)</t>
  </si>
  <si>
    <t>Reducir</t>
  </si>
  <si>
    <t>Tomar acciones frente a los resultados del  seguimiento aleatorio al 10% de todos los procesos de selección adelantados  en el semestre para verificar el grado de cumplimiento de los requisitos en los procesos de contratación</t>
  </si>
  <si>
    <t>Números de casos donde se elaboren estudios y documentos previos que omitan requisitos o que establezcan requisitos desproporcionados en los componentes jurídicos y/o financieros y/o técnicos específicos que den como resultado el direccionamiento de la adjudicación de un contrato a un oferente en particular 
Meta: 0
Frecuencia: Semestral</t>
  </si>
  <si>
    <t>Recurso humano: Funcionarios  y personal contratista de la Subdirección de Contratación  financiado por el proyecto  de inversión de la SAF</t>
  </si>
  <si>
    <t>Realizar las acciones legales y administrativas a que haya lugar, las cuales dependen de la etapa contractual donde se encuentre el proceso</t>
  </si>
  <si>
    <t xml:space="preserve">Direccionamiento del profesional para adjudicar el proceso 
(posible conflicto de intereses) </t>
  </si>
  <si>
    <t>Probable (4)</t>
  </si>
  <si>
    <t>Comité evaluador</t>
  </si>
  <si>
    <t xml:space="preserve">Subdirector de Contratación
</t>
  </si>
  <si>
    <t xml:space="preserve">Revisar que los items objeto de evaluación cumplan con los requisitos establecidos en el pliego </t>
  </si>
  <si>
    <t>Cada integrante del comité evaluador, diligencia el formato de evaluación, técnica, jurídica o económica de acuerdo a su competencia.</t>
  </si>
  <si>
    <t>Realizar el ajuste en el documento de evaluación.</t>
  </si>
  <si>
    <t>Evaluación, técnica, jurídica y económica de  cada proceso</t>
  </si>
  <si>
    <t xml:space="preserve">
Tomar acciones frente a los resultados del  seguimiento aleatorio al 15% de todos los procesos de convocatoria pública adelantados en el semestre para verificar que contengan los formatos de evaluación</t>
  </si>
  <si>
    <t>Número de casos donde se presenten errores graves en la evaluación que incidan en favorecer a un oferente en particular, por omisión o extralimitación de requisitos evaluados 
Frecuencia: Semestral
Meta: 0</t>
  </si>
  <si>
    <t xml:space="preserve">Recurso humano: Comité evaluador </t>
  </si>
  <si>
    <t xml:space="preserve">Preventivo </t>
  </si>
  <si>
    <t xml:space="preserve">Ordenador del gasto </t>
  </si>
  <si>
    <t xml:space="preserve">Abogado asignado por la Subdirección de Contratación </t>
  </si>
  <si>
    <t>Revisar la existencia   del memorando "Designación comité evaluador"</t>
  </si>
  <si>
    <t xml:space="preserve">Verificar que el  memorando  "Designación  comité evaluador",   haga parte de los documentos del proceso </t>
  </si>
  <si>
    <t xml:space="preserve">Solicitar al ordenador del gasto la remisión del memorando  "Designación  comité evaluador" para la incorporación en  los documentos del proceso </t>
  </si>
  <si>
    <t xml:space="preserve">Lista de verificación de documentación contractual </t>
  </si>
  <si>
    <t xml:space="preserve">Fuerte </t>
  </si>
  <si>
    <t>Deficiente seguimiento a la gestión contractual por parte del supervisor</t>
  </si>
  <si>
    <t>Investigaciones disiciplinarias, fiscales y penales.
Detrimento patrimonial.
Incumplimiento de metas de los proyectos de inversión.</t>
  </si>
  <si>
    <t>Validar que la solicitud de adición esté debidamente justificada</t>
  </si>
  <si>
    <t>Se verifica que la documentación de la solicitud este completa, y que la justificación sea coherente con los soportes tecnicos adjuntados.</t>
  </si>
  <si>
    <t>No se tramitan las solicitudes de adición</t>
  </si>
  <si>
    <t>Correo electrónico - devolviendo la solicitud de adición</t>
  </si>
  <si>
    <t>Realizar el seguimiento aleatorio al 10% de todas las solicitudes de adición y prorroga de contratos, con el fin de verificar la debida justificación del tramite solicitado.</t>
  </si>
  <si>
    <t>Número de solicitudes de adición y prorroga que no cumplen con la adecuda justificación tecnica,  de conformidad con la ejecución del contrato
Frecuencia: Semestral
Meta: 0</t>
  </si>
  <si>
    <t xml:space="preserve">Recurso humano: Funcionarios  y personal contratista de la Subdirección de Contratación  financiado por el proyecto  de inversión de la SAF  </t>
  </si>
  <si>
    <t>Recibir bienes, obras y/o servicios que no satisfacen las necesidades de la entidad.
Investigaciones disiciplinarias, fiscales y penales.
Detrimento patrimonial.
Pérdida de imagen o reputación institucional.</t>
  </si>
  <si>
    <t>Casi Seguro (5)</t>
  </si>
  <si>
    <t>Supervisor
Interventor
Ordenador del Gasto</t>
  </si>
  <si>
    <t>Mensual</t>
  </si>
  <si>
    <t>Revisar que se están cumpliendo con las obligaciones contractuales.</t>
  </si>
  <si>
    <t>Mediante el informe de actividades y supervisión se debe evidenciar el avance de la ejecución del contrato.</t>
  </si>
  <si>
    <t>Solicitar ajuste del informe presentado.</t>
  </si>
  <si>
    <t>Informes de supervisión
Informes de interventoría</t>
  </si>
  <si>
    <t>Tomar acciones frente a los resultados del  seguimiento aleatorio al 10% de los contratos de prestación de servicios suscritos en el semestre, para verificar que se encuentran debidamente publicados los informes de actividades respectivos</t>
  </si>
  <si>
    <t>Número de contratos que no tienen debidamente publicados los informes de actividades y supervisión en SECOP
Frecuencia: Semestral
Meta: 0</t>
  </si>
  <si>
    <t>Para cada proceso que aplique</t>
  </si>
  <si>
    <t>Revisar que el contenido del acta de liquidación sea coherente   con los soportes adjuntos y con la información publicada en SECOP</t>
  </si>
  <si>
    <t>Comparando que los soportes del contrato esten completos y acordes con lo descrito en el acta de liquidación</t>
  </si>
  <si>
    <t>Solicitar el ajuste del acta de liquidación,  allegar los soportes faltantes o ajustar los mismos según corresponda</t>
  </si>
  <si>
    <t>Acta de liquidación de contratos</t>
  </si>
  <si>
    <t>Efectuar una revisión a 10 liquidaciones que se esten adelantando en el semestre ,  a fin de verificar que se este dando cumplimiento con lo establecido en el procedimiento de liquidación de contratos</t>
  </si>
  <si>
    <t>Número de liquidaciones que no cumplen con lo establecido en el procedimiento
Frecuencia: Semestral
Meta: 0</t>
  </si>
  <si>
    <t>SOLIDEZ INDIVIDUAL</t>
  </si>
  <si>
    <t>FuerteFuerte</t>
  </si>
  <si>
    <t>FuerteModerado</t>
  </si>
  <si>
    <t>Moderado</t>
  </si>
  <si>
    <t>FuerteDébil</t>
  </si>
  <si>
    <t>Débil</t>
  </si>
  <si>
    <t>ModeradoFuerte</t>
  </si>
  <si>
    <t>ModeradoModerado</t>
  </si>
  <si>
    <t>ModeradoDébil</t>
  </si>
  <si>
    <t>DébilFuerte</t>
  </si>
  <si>
    <t>DébilModerado</t>
  </si>
  <si>
    <t>DébilDébil</t>
  </si>
  <si>
    <t>FuerteDirectamenteDirectamente</t>
  </si>
  <si>
    <t>FuerteDirectamenteIndirectamente</t>
  </si>
  <si>
    <t>FuerteDirectamenteNo Disminuye</t>
  </si>
  <si>
    <t>FuerteNo disminuyeDirectamente</t>
  </si>
  <si>
    <t>ModeradoDirectamenteDirectamente</t>
  </si>
  <si>
    <t>ModeradoDirectamenteIndirectamente</t>
  </si>
  <si>
    <t>ModeradoDirectamenteNo disminuye</t>
  </si>
  <si>
    <t>ModeradoNo DisminuyeDirectamente</t>
  </si>
  <si>
    <t>DébilDirectamenteDirectamente</t>
  </si>
  <si>
    <t>DébilDirectamenteIndirectamente</t>
  </si>
  <si>
    <t>DébilDirectamenteNo disminuye</t>
  </si>
  <si>
    <t>DébilNo DisminuyeDirectamente</t>
  </si>
  <si>
    <t>Raro (1)</t>
  </si>
  <si>
    <t>Catastrófico (5)</t>
  </si>
  <si>
    <t>Moderado (3)</t>
  </si>
  <si>
    <t>Menor (2)</t>
  </si>
  <si>
    <t>Insignificante (1)</t>
  </si>
  <si>
    <t>NIVEL DE RIESGO</t>
  </si>
  <si>
    <t>Raro (1)Insignificante (1)</t>
  </si>
  <si>
    <t>Bajo (1)</t>
  </si>
  <si>
    <t>Raro (1)Menor (2)</t>
  </si>
  <si>
    <t>Bajo (2)</t>
  </si>
  <si>
    <t>Raro (1)Moderado (3)</t>
  </si>
  <si>
    <t>Raro (1)Mayor (4)</t>
  </si>
  <si>
    <t>Alto (4)</t>
  </si>
  <si>
    <t>Raro (1)Catastrófico (5)</t>
  </si>
  <si>
    <t>Alto (5)</t>
  </si>
  <si>
    <t>Improbable (2)Insignificante (1)</t>
  </si>
  <si>
    <t>Improbable (2)Menor (2)</t>
  </si>
  <si>
    <t>Bajo (4)</t>
  </si>
  <si>
    <t>Improbable (2)Moderado (3)</t>
  </si>
  <si>
    <t>Moderado (6)</t>
  </si>
  <si>
    <t>Improbable (2)Mayor (4)</t>
  </si>
  <si>
    <t>Alto (8)</t>
  </si>
  <si>
    <t>Improbable (2)Catastrófico (5)</t>
  </si>
  <si>
    <t>Extremo (10)</t>
  </si>
  <si>
    <t>Posible (3)Insignificante (1)</t>
  </si>
  <si>
    <t>Bajo (3)</t>
  </si>
  <si>
    <t>Posible (3)Menor (2)</t>
  </si>
  <si>
    <t>Posible (3)Moderado (3)</t>
  </si>
  <si>
    <t>Alto (9)</t>
  </si>
  <si>
    <t>Posible (3)Mayor (4)</t>
  </si>
  <si>
    <t>Extremo (12)</t>
  </si>
  <si>
    <t>Posible (3)Catastrófico (5)</t>
  </si>
  <si>
    <t>Extremo (15)</t>
  </si>
  <si>
    <t>Probable (4)Insignificante (1)</t>
  </si>
  <si>
    <t>Moderado (4)</t>
  </si>
  <si>
    <t>Probable (4)Menor (2)</t>
  </si>
  <si>
    <t>Probable (4)Moderado (3)</t>
  </si>
  <si>
    <t>Alto (12)</t>
  </si>
  <si>
    <t>Probable (4)Mayor (4)</t>
  </si>
  <si>
    <t>Extremo (16)</t>
  </si>
  <si>
    <t>Probable (4)Catastrófico (5)</t>
  </si>
  <si>
    <t>Extremo (20)</t>
  </si>
  <si>
    <t>Casi Seguro (5)Insignificante (1)</t>
  </si>
  <si>
    <t>Casi Seguro (5)Menor (2)</t>
  </si>
  <si>
    <t>Alto (10)</t>
  </si>
  <si>
    <t>Casi Seguro (5)Moderado (3)</t>
  </si>
  <si>
    <t>Casi Seguro (5)Mayor (4)</t>
  </si>
  <si>
    <t>Casi Seguro (5)Catastrófico (5)</t>
  </si>
  <si>
    <t>Extremo (25)</t>
  </si>
  <si>
    <t>CONTROLES AYUDAN A DISMINUIR LA PROBABILIDAD</t>
  </si>
  <si>
    <t>CONTROLES AYUDAN A DISMINUIR EL IMPACTO</t>
  </si>
  <si>
    <t>Indirectamente</t>
  </si>
  <si>
    <t>Detectivo</t>
  </si>
  <si>
    <t>Evitar</t>
  </si>
  <si>
    <t>Compartir</t>
  </si>
  <si>
    <t>Aceptar</t>
  </si>
  <si>
    <t>PROCESO</t>
  </si>
  <si>
    <t>Planeación de la Gestión</t>
  </si>
  <si>
    <t>Gestión de Talento Humano</t>
  </si>
  <si>
    <t>Diseño y Construcción de Parques y Escenarios</t>
  </si>
  <si>
    <t>Administración y Mantenimiento de Parques y Escenarios</t>
  </si>
  <si>
    <t>Fomento al Deporte</t>
  </si>
  <si>
    <t>Promoción de la Recreación</t>
  </si>
  <si>
    <t>Gestión de Comunicaciones</t>
  </si>
  <si>
    <t>Gestión de Recursos Físicos</t>
  </si>
  <si>
    <t>Gestión Jurídica</t>
  </si>
  <si>
    <t>Gestión de Tecnología de la Información y las Comunicaciones</t>
  </si>
  <si>
    <t>Gestión Financiera</t>
  </si>
  <si>
    <t>Gestión Documental</t>
  </si>
  <si>
    <t>Servicio a la Ciudadanía</t>
  </si>
  <si>
    <t>Gestión de Asuntos Locales</t>
  </si>
  <si>
    <t>Control, Evaluación y Seguimiento</t>
  </si>
  <si>
    <t>Control Disciplinario</t>
  </si>
  <si>
    <t>EJECUCIÓN DEL CONTROL</t>
  </si>
  <si>
    <t xml:space="preserve">DEBIDO A
(Causa(s))
</t>
  </si>
  <si>
    <t xml:space="preserve">PUEDE SUCEDER QUE
(Riesgo)
</t>
  </si>
  <si>
    <t xml:space="preserve">QUE PODRÍA OCASIONAR (Consecuencia(s))
</t>
  </si>
  <si>
    <t>PROPÓSITO DEL CONTROL
 (Validar, verificar, conciliar, comparar, revisar, cotejar…)
El control ayuda a mitigar las causas de los riesgos o detectar su materialización</t>
  </si>
  <si>
    <t>CÓMO SE REALIZA LA ACTIVIDAD DE CONTROL
(EL control debe indicar el cómo se realiza, de tal forma que se pueda
evaluar si la fuente u origen de la información que sirve para ejecutar el
control, es confiable para la mitigación del riesgo)</t>
  </si>
  <si>
    <t>CÓMO SE ACTÚA EN CASO DE OBSERVACIONES O DESVIACIONES
(Qué se hace cuando se detectan observaciones o desviaciones como resultado de la ejecución de un control?)</t>
  </si>
  <si>
    <t xml:space="preserve"> Uso del poder  enla  elaboración de estudios y documentos previos que omitan requisitos o que establezcan requisitos desproporcionados en los componentes jurídicos y/o financieros y/o técnicos específicos que den como resultado el direccionamiento de la adjudicación de un contrato a un oferente en particular  para beneficio privado o de un tercero desviando la gestión de lo público </t>
  </si>
  <si>
    <t>Errores graves en la evaluación que incidan en el beneficio  de un privado o de un tercero  por omisión, uso del poder  o extralimitación de requisitos evaluados desviando la gestión de lo público</t>
  </si>
  <si>
    <t>Uso del poder para aprobación de adiciones y prorrogas, que no se requieren para la ejecución del contrato, para beneficio privado o de un tercero desviando la gestión de lo público</t>
  </si>
  <si>
    <t>Uso del poder para aprobar informes que acrediten el recibo a satisfacción de bienes, obras y/o servicios que realmente nunca han sido entregados o recibidos por la entidad, con el propósito de autorizar los pagos acordados en el contrato o proceder a su correspondiente liquidación, 
para beneficio privado o de un tercero ( contratista) desviando la gestión de lo público</t>
  </si>
  <si>
    <t>FECHA DE ACTUALIZACIÓN:  Enero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</si>
</sst>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\ * #,##0.00_-;\-&quot;$&quot;\ * #,##0.00_-;_-&quot;$&quot;\ * &quot;-&quot;??_-;_-@_-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Mangal"/>
      <family val="2"/>
    </font>
    <font>
      <sz val="11"/>
      <color indexed="8"/>
      <name val="Calibri"/>
      <family val="2"/>
      <charset val="1"/>
    </font>
    <font>
      <sz val="10"/>
      <name val="Arial"/>
      <family val="2"/>
    </font>
    <font>
      <b/>
      <sz val="10"/>
      <name val="Calibri"/>
      <family val="2"/>
      <scheme val="minor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sz val="11"/>
      <name val="Calibri"/>
      <family val="2"/>
    </font>
    <font>
      <b/>
      <sz val="10"/>
      <name val="Calibri"/>
      <family val="2"/>
    </font>
    <font>
      <b/>
      <sz val="8"/>
      <name val="Calibri"/>
      <family val="2"/>
    </font>
    <font>
      <b/>
      <sz val="2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BD4B4"/>
        <bgColor rgb="FFFBD4B4"/>
      </patternFill>
    </fill>
    <fill>
      <patternFill patternType="solid">
        <fgColor theme="0"/>
        <bgColor rgb="FFFBE5D6"/>
      </patternFill>
    </fill>
    <fill>
      <patternFill patternType="solid">
        <fgColor rgb="FFBFBFBF"/>
        <bgColor rgb="FF000000"/>
      </patternFill>
    </fill>
    <fill>
      <patternFill patternType="solid">
        <fgColor rgb="FFF4B084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4" fillId="0" borderId="0"/>
    <xf numFmtId="0" fontId="5" fillId="0" borderId="0"/>
    <xf numFmtId="44" fontId="1" fillId="0" borderId="0" applyFont="0" applyFill="0" applyBorder="0" applyAlignment="0" applyProtection="0"/>
    <xf numFmtId="0" fontId="10" fillId="0" borderId="0"/>
    <xf numFmtId="0" fontId="1" fillId="0" borderId="0"/>
  </cellStyleXfs>
  <cellXfs count="59">
    <xf numFmtId="0" fontId="0" fillId="0" borderId="0" xfId="0"/>
    <xf numFmtId="0" fontId="3" fillId="2" borderId="0" xfId="0" applyFont="1" applyFill="1"/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/>
    <xf numFmtId="0" fontId="3" fillId="0" borderId="0" xfId="0" applyFont="1" applyAlignment="1">
      <alignment vertical="center"/>
    </xf>
    <xf numFmtId="0" fontId="0" fillId="0" borderId="0" xfId="0" applyAlignment="1">
      <alignment wrapText="1"/>
    </xf>
    <xf numFmtId="0" fontId="2" fillId="0" borderId="0" xfId="0" applyFont="1"/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0" fontId="7" fillId="3" borderId="1" xfId="0" applyFont="1" applyFill="1" applyBorder="1" applyAlignment="1">
      <alignment horizontal="left" vertical="center" wrapText="1"/>
    </xf>
    <xf numFmtId="0" fontId="6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8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7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5" borderId="1" xfId="2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wrapText="1"/>
    </xf>
    <xf numFmtId="0" fontId="10" fillId="0" borderId="0" xfId="4"/>
    <xf numFmtId="0" fontId="10" fillId="6" borderId="1" xfId="4" applyFill="1" applyBorder="1" applyAlignment="1">
      <alignment horizontal="center"/>
    </xf>
    <xf numFmtId="0" fontId="6" fillId="4" borderId="1" xfId="0" applyFont="1" applyFill="1" applyBorder="1" applyAlignment="1">
      <alignment horizontal="left" vertical="center" wrapText="1"/>
    </xf>
    <xf numFmtId="0" fontId="15" fillId="9" borderId="1" xfId="0" applyFont="1" applyFill="1" applyBorder="1" applyAlignment="1">
      <alignment wrapText="1"/>
    </xf>
    <xf numFmtId="0" fontId="16" fillId="10" borderId="1" xfId="0" applyFont="1" applyFill="1" applyBorder="1" applyAlignment="1">
      <alignment wrapText="1"/>
    </xf>
    <xf numFmtId="0" fontId="13" fillId="7" borderId="1" xfId="0" applyFont="1" applyFill="1" applyBorder="1" applyAlignment="1">
      <alignment vertical="center" wrapText="1"/>
    </xf>
    <xf numFmtId="0" fontId="16" fillId="9" borderId="1" xfId="0" applyFont="1" applyFill="1" applyBorder="1" applyAlignment="1">
      <alignment wrapText="1"/>
    </xf>
    <xf numFmtId="0" fontId="15" fillId="9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15" fillId="9" borderId="1" xfId="0" applyFont="1" applyFill="1" applyBorder="1" applyAlignment="1">
      <alignment horizontal="center" vertical="center" wrapText="1"/>
    </xf>
    <xf numFmtId="0" fontId="15" fillId="9" borderId="1" xfId="0" applyFont="1" applyFill="1" applyBorder="1" applyAlignment="1">
      <alignment vertical="center" wrapText="1"/>
    </xf>
    <xf numFmtId="0" fontId="14" fillId="8" borderId="1" xfId="0" applyFont="1" applyFill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4" fillId="8" borderId="1" xfId="0" applyFont="1" applyFill="1" applyBorder="1" applyAlignment="1">
      <alignment horizontal="center" vertical="center" wrapText="1"/>
    </xf>
    <xf numFmtId="0" fontId="3" fillId="2" borderId="1" xfId="2" applyFont="1" applyFill="1" applyBorder="1" applyAlignment="1">
      <alignment horizontal="center" vertical="center" wrapText="1"/>
    </xf>
    <xf numFmtId="0" fontId="17" fillId="2" borderId="0" xfId="0" applyFont="1" applyFill="1" applyAlignment="1">
      <alignment horizontal="left"/>
    </xf>
    <xf numFmtId="0" fontId="3" fillId="2" borderId="0" xfId="0" applyFont="1" applyFill="1" applyAlignment="1">
      <alignment horizontal="center"/>
    </xf>
    <xf numFmtId="0" fontId="12" fillId="0" borderId="1" xfId="4" applyFont="1" applyBorder="1" applyAlignment="1">
      <alignment horizontal="left" vertical="top"/>
    </xf>
    <xf numFmtId="0" fontId="11" fillId="6" borderId="1" xfId="4" applyFont="1" applyFill="1" applyBorder="1" applyAlignment="1">
      <alignment horizontal="center"/>
    </xf>
  </cellXfs>
  <cellStyles count="6">
    <cellStyle name="Moneda 2" xfId="3"/>
    <cellStyle name="Normal" xfId="0" builtinId="0"/>
    <cellStyle name="Normal 2" xfId="5"/>
    <cellStyle name="Normal 2 2" xfId="1"/>
    <cellStyle name="Normal 2 2 2" xfId="4"/>
    <cellStyle name="Normal 3" xfId="2"/>
  </cellStyles>
  <dxfs count="14"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95250</xdr:colOff>
      <xdr:row>1</xdr:row>
      <xdr:rowOff>142875</xdr:rowOff>
    </xdr:from>
    <xdr:to>
      <xdr:col>15</xdr:col>
      <xdr:colOff>438150</xdr:colOff>
      <xdr:row>22</xdr:row>
      <xdr:rowOff>97858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168D243-B5D0-4ABC-AF6F-482D654817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15250" y="371475"/>
          <a:ext cx="4152900" cy="3755458"/>
        </a:xfrm>
        <a:prstGeom prst="rect">
          <a:avLst/>
        </a:prstGeom>
      </xdr:spPr>
    </xdr:pic>
    <xdr:clientData/>
  </xdr:twoCellAnchor>
  <xdr:twoCellAnchor editAs="oneCell">
    <xdr:from>
      <xdr:col>8</xdr:col>
      <xdr:colOff>695325</xdr:colOff>
      <xdr:row>2</xdr:row>
      <xdr:rowOff>171450</xdr:rowOff>
    </xdr:from>
    <xdr:to>
      <xdr:col>10</xdr:col>
      <xdr:colOff>207735</xdr:colOff>
      <xdr:row>19</xdr:row>
      <xdr:rowOff>161429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2D2682E-457F-433F-B3E9-83217380B6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791325" y="581025"/>
          <a:ext cx="1036410" cy="306655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95250</xdr:colOff>
      <xdr:row>1</xdr:row>
      <xdr:rowOff>142875</xdr:rowOff>
    </xdr:from>
    <xdr:to>
      <xdr:col>15</xdr:col>
      <xdr:colOff>438150</xdr:colOff>
      <xdr:row>22</xdr:row>
      <xdr:rowOff>97858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FBBC175-B16B-4A00-98DD-E9221D2B51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15250" y="371475"/>
          <a:ext cx="4152900" cy="3755458"/>
        </a:xfrm>
        <a:prstGeom prst="rect">
          <a:avLst/>
        </a:prstGeom>
      </xdr:spPr>
    </xdr:pic>
    <xdr:clientData/>
  </xdr:twoCellAnchor>
  <xdr:twoCellAnchor editAs="oneCell">
    <xdr:from>
      <xdr:col>8</xdr:col>
      <xdr:colOff>695325</xdr:colOff>
      <xdr:row>2</xdr:row>
      <xdr:rowOff>171450</xdr:rowOff>
    </xdr:from>
    <xdr:to>
      <xdr:col>10</xdr:col>
      <xdr:colOff>207735</xdr:colOff>
      <xdr:row>19</xdr:row>
      <xdr:rowOff>161429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ECB149E-B3DC-4AB2-9703-CFC8ED1D57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791325" y="581025"/>
          <a:ext cx="1036410" cy="306655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95250</xdr:colOff>
      <xdr:row>1</xdr:row>
      <xdr:rowOff>142875</xdr:rowOff>
    </xdr:from>
    <xdr:to>
      <xdr:col>15</xdr:col>
      <xdr:colOff>438150</xdr:colOff>
      <xdr:row>22</xdr:row>
      <xdr:rowOff>97858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C0E2B32-19AF-4293-8F57-BDFA782959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15250" y="371475"/>
          <a:ext cx="4152900" cy="3755458"/>
        </a:xfrm>
        <a:prstGeom prst="rect">
          <a:avLst/>
        </a:prstGeom>
      </xdr:spPr>
    </xdr:pic>
    <xdr:clientData/>
  </xdr:twoCellAnchor>
  <xdr:twoCellAnchor editAs="oneCell">
    <xdr:from>
      <xdr:col>8</xdr:col>
      <xdr:colOff>695325</xdr:colOff>
      <xdr:row>2</xdr:row>
      <xdr:rowOff>171450</xdr:rowOff>
    </xdr:from>
    <xdr:to>
      <xdr:col>10</xdr:col>
      <xdr:colOff>207735</xdr:colOff>
      <xdr:row>19</xdr:row>
      <xdr:rowOff>161429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4ABCD8D-47E8-488D-A3E9-6FA6028EE3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791325" y="581025"/>
          <a:ext cx="1036410" cy="306655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95250</xdr:colOff>
      <xdr:row>1</xdr:row>
      <xdr:rowOff>142875</xdr:rowOff>
    </xdr:from>
    <xdr:to>
      <xdr:col>15</xdr:col>
      <xdr:colOff>438150</xdr:colOff>
      <xdr:row>22</xdr:row>
      <xdr:rowOff>97858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AF2E1B0-5562-4178-ADC7-B4B8E062B2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15250" y="371475"/>
          <a:ext cx="4152900" cy="3755458"/>
        </a:xfrm>
        <a:prstGeom prst="rect">
          <a:avLst/>
        </a:prstGeom>
      </xdr:spPr>
    </xdr:pic>
    <xdr:clientData/>
  </xdr:twoCellAnchor>
  <xdr:twoCellAnchor editAs="oneCell">
    <xdr:from>
      <xdr:col>8</xdr:col>
      <xdr:colOff>695325</xdr:colOff>
      <xdr:row>2</xdr:row>
      <xdr:rowOff>171450</xdr:rowOff>
    </xdr:from>
    <xdr:to>
      <xdr:col>10</xdr:col>
      <xdr:colOff>207735</xdr:colOff>
      <xdr:row>19</xdr:row>
      <xdr:rowOff>161429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91A5FEA-556A-4415-A05D-11E93B0720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791325" y="581025"/>
          <a:ext cx="1036410" cy="306655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carli/Documents/IDRD%202021/RIESGOS%20DE%20CORRUPCI&#211;N/MR%20Instrumentos%20financiacion%20V1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estros"/>
      <sheetName val="Inicio"/>
      <sheetName val="Puntos de riesgo"/>
      <sheetName val="FT-RG 01"/>
      <sheetName val="FT-RG 02"/>
      <sheetName val="FT-RG 03"/>
      <sheetName val="FT-RG 04"/>
      <sheetName val="FT-RG 05"/>
      <sheetName val="FT-RG 06"/>
      <sheetName val="FT-RG 07"/>
      <sheetName val="FT-RG 08"/>
      <sheetName val="Mapa Riesgos Gestión"/>
      <sheetName val="FT-RC 01"/>
      <sheetName val="FT-RC 02"/>
      <sheetName val="FT-RC 03"/>
      <sheetName val="FT-RC 04"/>
      <sheetName val="FT-RC 05"/>
      <sheetName val="FT-RC 06"/>
      <sheetName val="Mapa Riesgos Corrupción"/>
      <sheetName val="FT-RSI 01"/>
      <sheetName val="FT-RSI 02"/>
      <sheetName val="FT-RSI 03"/>
      <sheetName val="FT-RSI 04"/>
      <sheetName val="FT-RSI 05"/>
      <sheetName val="FT-RSI 06"/>
      <sheetName val="Mapa Riesgos Seguridad Info"/>
      <sheetName val="Oportunidades"/>
      <sheetName val="Apetito Riesgo"/>
    </sheetNames>
    <sheetDataSet>
      <sheetData sheetId="0">
        <row r="1">
          <cell r="B1" t="str">
            <v>SI</v>
          </cell>
        </row>
        <row r="2">
          <cell r="B2" t="str">
            <v>NO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S24"/>
  <sheetViews>
    <sheetView tabSelected="1" zoomScale="40" zoomScaleNormal="40" zoomScaleSheetLayoutView="70" workbookViewId="0">
      <selection activeCell="E54" sqref="E54"/>
    </sheetView>
  </sheetViews>
  <sheetFormatPr baseColWidth="10" defaultColWidth="11.42578125" defaultRowHeight="12.75"/>
  <cols>
    <col min="1" max="1" width="23" style="4" customWidth="1"/>
    <col min="2" max="2" width="32.42578125" style="4" customWidth="1"/>
    <col min="3" max="3" width="11.140625" style="4" customWidth="1"/>
    <col min="4" max="4" width="16.140625" style="4" customWidth="1"/>
    <col min="5" max="5" width="24.140625" style="4" customWidth="1"/>
    <col min="6" max="6" width="24.28515625" style="4" customWidth="1"/>
    <col min="7" max="7" width="49.85546875" style="1" customWidth="1"/>
    <col min="8" max="8" width="32.5703125" style="4" customWidth="1"/>
    <col min="9" max="9" width="22.85546875" style="4" customWidth="1"/>
    <col min="10" max="10" width="17.140625" style="4" customWidth="1"/>
    <col min="11" max="11" width="14.28515625" style="4" hidden="1" customWidth="1"/>
    <col min="12" max="12" width="16.5703125" style="4" customWidth="1"/>
    <col min="13" max="13" width="12.85546875" style="4" customWidth="1"/>
    <col min="14" max="14" width="26" style="4" customWidth="1"/>
    <col min="15" max="15" width="34.85546875" style="4" customWidth="1"/>
    <col min="16" max="16" width="33.42578125" style="4" customWidth="1"/>
    <col min="17" max="17" width="49.5703125" style="4" customWidth="1"/>
    <col min="18" max="18" width="35" style="4" customWidth="1"/>
    <col min="19" max="19" width="44.5703125" style="4" customWidth="1"/>
    <col min="20" max="20" width="30.7109375" style="4" customWidth="1"/>
    <col min="21" max="25" width="15.7109375" style="2" customWidth="1"/>
    <col min="26" max="26" width="21.5703125" style="2" customWidth="1"/>
    <col min="27" max="34" width="15.7109375" style="2" customWidth="1"/>
    <col min="35" max="41" width="15.7109375" style="4" customWidth="1"/>
    <col min="42" max="42" width="41" style="5" customWidth="1"/>
    <col min="43" max="43" width="17" style="4" customWidth="1"/>
    <col min="44" max="44" width="13.85546875" style="4" customWidth="1"/>
    <col min="45" max="45" width="62" style="1" customWidth="1"/>
    <col min="46" max="46" width="30.7109375" style="1" customWidth="1"/>
    <col min="47" max="47" width="39.5703125" style="1" customWidth="1"/>
    <col min="48" max="97" width="11.42578125" style="1"/>
    <col min="98" max="16384" width="11.42578125" style="4"/>
  </cols>
  <sheetData>
    <row r="1" spans="1:55">
      <c r="A1" s="1"/>
      <c r="B1" s="1"/>
      <c r="C1" s="1"/>
      <c r="D1" s="1"/>
      <c r="E1" s="1"/>
      <c r="F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"/>
      <c r="AJ1" s="1"/>
      <c r="AK1" s="1"/>
      <c r="AL1" s="1"/>
      <c r="AM1" s="1"/>
      <c r="AN1" s="1"/>
      <c r="AO1" s="1"/>
      <c r="AP1" s="14"/>
      <c r="AQ1" s="1"/>
      <c r="AR1" s="1"/>
    </row>
    <row r="2" spans="1:55" ht="31.5" customHeight="1">
      <c r="A2" s="55" t="s">
        <v>242</v>
      </c>
      <c r="B2" s="55"/>
      <c r="C2" s="55"/>
      <c r="D2" s="55"/>
      <c r="E2" s="1"/>
      <c r="F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"/>
      <c r="AJ2" s="1"/>
      <c r="AK2" s="1"/>
      <c r="AL2" s="1"/>
      <c r="AM2" s="1"/>
      <c r="AN2" s="1"/>
      <c r="AO2" s="1"/>
      <c r="AP2" s="14"/>
      <c r="AQ2" s="1"/>
      <c r="AR2" s="1"/>
    </row>
    <row r="3" spans="1:55" ht="47.25" customHeight="1">
      <c r="A3" s="23"/>
      <c r="B3" s="1"/>
      <c r="C3" s="1"/>
      <c r="D3" s="1"/>
      <c r="E3" s="1"/>
      <c r="F3" s="56"/>
      <c r="G3" s="56"/>
      <c r="H3" s="56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"/>
      <c r="AJ3" s="1"/>
      <c r="AK3" s="1"/>
      <c r="AL3" s="1"/>
      <c r="AM3" s="1"/>
      <c r="AN3" s="1"/>
      <c r="AO3" s="1"/>
      <c r="AP3" s="14"/>
      <c r="AQ3" s="1"/>
      <c r="AR3" s="1"/>
    </row>
    <row r="4" spans="1:55" s="11" customFormat="1" ht="120" customHeight="1">
      <c r="A4" s="10" t="s">
        <v>22</v>
      </c>
      <c r="B4" s="10" t="s">
        <v>23</v>
      </c>
      <c r="C4" s="10" t="s">
        <v>24</v>
      </c>
      <c r="D4" s="10" t="s">
        <v>25</v>
      </c>
      <c r="E4" s="10" t="s">
        <v>26</v>
      </c>
      <c r="F4" s="36" t="s">
        <v>232</v>
      </c>
      <c r="G4" s="36" t="s">
        <v>233</v>
      </c>
      <c r="H4" s="36" t="s">
        <v>234</v>
      </c>
      <c r="I4" s="30" t="s">
        <v>27</v>
      </c>
      <c r="J4" s="31" t="s">
        <v>28</v>
      </c>
      <c r="K4" s="32" t="s">
        <v>29</v>
      </c>
      <c r="L4" s="10" t="s">
        <v>30</v>
      </c>
      <c r="M4" s="10" t="s">
        <v>31</v>
      </c>
      <c r="N4" s="10" t="s">
        <v>32</v>
      </c>
      <c r="O4" s="10" t="s">
        <v>33</v>
      </c>
      <c r="P4" s="37" t="s">
        <v>34</v>
      </c>
      <c r="Q4" s="30" t="s">
        <v>235</v>
      </c>
      <c r="R4" s="30" t="s">
        <v>236</v>
      </c>
      <c r="S4" s="33" t="s">
        <v>237</v>
      </c>
      <c r="T4" s="33" t="s">
        <v>35</v>
      </c>
      <c r="U4" s="10" t="s">
        <v>36</v>
      </c>
      <c r="V4" s="10" t="s">
        <v>37</v>
      </c>
      <c r="W4" s="10" t="s">
        <v>38</v>
      </c>
      <c r="X4" s="10" t="s">
        <v>39</v>
      </c>
      <c r="Y4" s="10" t="s">
        <v>40</v>
      </c>
      <c r="Z4" s="10" t="s">
        <v>41</v>
      </c>
      <c r="AA4" s="10" t="s">
        <v>42</v>
      </c>
      <c r="AB4" s="10" t="s">
        <v>43</v>
      </c>
      <c r="AC4" s="10" t="s">
        <v>44</v>
      </c>
      <c r="AD4" s="10" t="s">
        <v>45</v>
      </c>
      <c r="AE4" s="10" t="s">
        <v>46</v>
      </c>
      <c r="AF4" s="10" t="s">
        <v>47</v>
      </c>
      <c r="AG4" s="10" t="s">
        <v>48</v>
      </c>
      <c r="AH4" s="10" t="s">
        <v>49</v>
      </c>
      <c r="AI4" s="10" t="s">
        <v>50</v>
      </c>
      <c r="AJ4" s="10" t="s">
        <v>51</v>
      </c>
      <c r="AK4" s="10" t="s">
        <v>52</v>
      </c>
      <c r="AL4" s="10" t="s">
        <v>53</v>
      </c>
      <c r="AM4" s="10" t="s">
        <v>54</v>
      </c>
      <c r="AN4" s="10" t="s">
        <v>55</v>
      </c>
      <c r="AO4" s="10" t="s">
        <v>56</v>
      </c>
      <c r="AP4" s="34" t="s">
        <v>57</v>
      </c>
      <c r="AQ4" s="10" t="s">
        <v>58</v>
      </c>
      <c r="AR4" s="10" t="s">
        <v>59</v>
      </c>
      <c r="AS4" s="25" t="s">
        <v>60</v>
      </c>
      <c r="AT4" s="10" t="s">
        <v>61</v>
      </c>
      <c r="AU4" s="15" t="s">
        <v>62</v>
      </c>
    </row>
    <row r="5" spans="1:55" s="17" customFormat="1" ht="137.1" customHeight="1">
      <c r="A5" s="16" t="s">
        <v>63</v>
      </c>
      <c r="B5" s="3" t="s">
        <v>64</v>
      </c>
      <c r="C5" s="3" t="s">
        <v>65</v>
      </c>
      <c r="D5" s="24" t="s">
        <v>66</v>
      </c>
      <c r="E5" s="22" t="s">
        <v>67</v>
      </c>
      <c r="F5" s="22" t="s">
        <v>68</v>
      </c>
      <c r="G5" s="22" t="s">
        <v>238</v>
      </c>
      <c r="H5" s="51" t="s">
        <v>69</v>
      </c>
      <c r="I5" s="22" t="s">
        <v>70</v>
      </c>
      <c r="J5" s="38" t="str">
        <f>IF(K5&lt;6,"Moderado (3)",IF(K5&lt;12,"Mayor (4)","Catastrófico (5)"))</f>
        <v>Mayor (4)</v>
      </c>
      <c r="K5" s="39">
        <f>COUNTIF('Criterios impacto 1'!H2:H20,"SI")</f>
        <v>7</v>
      </c>
      <c r="L5" s="40" t="str">
        <f>VLOOKUP(CONCATENATE(I5,J5),Parámetros!$A$56:$B$80,2,FALSE)</f>
        <v>Extremo (12)</v>
      </c>
      <c r="M5" s="20" t="s">
        <v>71</v>
      </c>
      <c r="N5" s="20" t="s">
        <v>72</v>
      </c>
      <c r="O5" s="20" t="s">
        <v>73</v>
      </c>
      <c r="P5" s="20" t="s">
        <v>74</v>
      </c>
      <c r="Q5" s="20" t="s">
        <v>75</v>
      </c>
      <c r="R5" s="20" t="s">
        <v>76</v>
      </c>
      <c r="S5" s="20" t="s">
        <v>77</v>
      </c>
      <c r="T5" s="20" t="s">
        <v>78</v>
      </c>
      <c r="U5" s="16">
        <v>15</v>
      </c>
      <c r="V5" s="16">
        <v>15</v>
      </c>
      <c r="W5" s="16">
        <v>15</v>
      </c>
      <c r="X5" s="16">
        <v>15</v>
      </c>
      <c r="Y5" s="16">
        <v>15</v>
      </c>
      <c r="Z5" s="16">
        <v>15</v>
      </c>
      <c r="AA5" s="16">
        <v>10</v>
      </c>
      <c r="AB5" s="16">
        <f t="shared" ref="AB5:AB10" si="0">SUM(U5:AA5)</f>
        <v>100</v>
      </c>
      <c r="AC5" s="16" t="str">
        <f t="shared" ref="AC5" si="1">_xlfn.IFS(AB5&lt;=85,"Débil",AB5&gt;=96,"Fuerte",AB5&gt;=86,"Moderado")</f>
        <v>Fuerte</v>
      </c>
      <c r="AD5" s="16" t="s">
        <v>79</v>
      </c>
      <c r="AE5" s="16" t="str">
        <f>VLOOKUP(CONCATENATE(AC5,AD5),Parámetros!$A$2:$B$10,2,FALSE)</f>
        <v>Fuerte</v>
      </c>
      <c r="AF5" s="16">
        <f t="shared" ref="AF5:AF10" si="2">_xlfn.IFS(AE5="Fuerte",100,AE5="Moderado",50,AE5="Débil",0)</f>
        <v>100</v>
      </c>
      <c r="AG5" s="20" t="str">
        <f>_xlfn.IFS(AVERAGE(AF5:AF5)=100,"Fuerte",AVERAGE(AF5:AF5)&lt;50,"Débil",AVERAGE(AF5:AF5)&gt;=50,"Moderado")</f>
        <v>Fuerte</v>
      </c>
      <c r="AH5" s="20" t="s">
        <v>80</v>
      </c>
      <c r="AI5" s="20" t="s">
        <v>81</v>
      </c>
      <c r="AJ5" s="16">
        <f>VLOOKUP(CONCATENATE(AG5,AH5,AI5),Parámetros!$A$13:$B$24,2,FALSE)</f>
        <v>2</v>
      </c>
      <c r="AK5" s="16">
        <f>VLOOKUP(CONCATENATE(AG5,AH5,AI5),Parámetros!$A$27:$B$38,2,FALSE)</f>
        <v>0</v>
      </c>
      <c r="AL5" s="19" t="s">
        <v>82</v>
      </c>
      <c r="AM5" s="19" t="s">
        <v>83</v>
      </c>
      <c r="AN5" s="18" t="str">
        <f>VLOOKUP(CONCATENATE(AL5,AM5),Parámetros!$A$56:$B$80,2,FALSE)</f>
        <v>Alto (8)</v>
      </c>
      <c r="AO5" s="16" t="s">
        <v>84</v>
      </c>
      <c r="AP5" s="21" t="s">
        <v>85</v>
      </c>
      <c r="AQ5" s="20" t="s">
        <v>72</v>
      </c>
      <c r="AR5" s="41">
        <v>2026</v>
      </c>
      <c r="AS5" s="35" t="s">
        <v>86</v>
      </c>
      <c r="AT5" s="20" t="s">
        <v>87</v>
      </c>
      <c r="AU5" s="29" t="s">
        <v>88</v>
      </c>
      <c r="AV5" s="11"/>
      <c r="AW5" s="11"/>
      <c r="AX5" s="11"/>
      <c r="AY5" s="11"/>
      <c r="AZ5" s="11"/>
      <c r="BA5" s="11"/>
      <c r="BB5" s="11"/>
      <c r="BC5" s="11"/>
    </row>
    <row r="6" spans="1:55" s="17" customFormat="1" ht="96.75" customHeight="1">
      <c r="A6" s="44" t="s">
        <v>63</v>
      </c>
      <c r="B6" s="44" t="s">
        <v>64</v>
      </c>
      <c r="C6" s="44" t="s">
        <v>65</v>
      </c>
      <c r="D6" s="43" t="s">
        <v>66</v>
      </c>
      <c r="E6" s="51" t="s">
        <v>67</v>
      </c>
      <c r="F6" s="51" t="s">
        <v>89</v>
      </c>
      <c r="G6" s="51" t="s">
        <v>239</v>
      </c>
      <c r="H6" s="51"/>
      <c r="I6" s="51" t="s">
        <v>90</v>
      </c>
      <c r="J6" s="53" t="str">
        <f>IF(K6&lt;6,"Moderado (3)",IF(K6&lt;12,"Mayor (4)","Catastrófico (5)"))</f>
        <v>Mayor (4)</v>
      </c>
      <c r="K6" s="45">
        <f>COUNTIF('Criterios impacto 2'!H2:H20,"SI")</f>
        <v>7</v>
      </c>
      <c r="L6" s="42" t="str">
        <f>VLOOKUP(CONCATENATE(I6,J6),Parámetros!$A$56:$B$80,2,FALSE)</f>
        <v>Extremo (16)</v>
      </c>
      <c r="M6" s="20" t="s">
        <v>71</v>
      </c>
      <c r="N6" s="20" t="s">
        <v>91</v>
      </c>
      <c r="O6" s="20" t="s">
        <v>92</v>
      </c>
      <c r="P6" s="20" t="s">
        <v>74</v>
      </c>
      <c r="Q6" s="20" t="s">
        <v>93</v>
      </c>
      <c r="R6" s="20" t="s">
        <v>94</v>
      </c>
      <c r="S6" s="20" t="s">
        <v>95</v>
      </c>
      <c r="T6" s="20" t="s">
        <v>96</v>
      </c>
      <c r="U6" s="16">
        <v>15</v>
      </c>
      <c r="V6" s="16">
        <v>15</v>
      </c>
      <c r="W6" s="16">
        <v>15</v>
      </c>
      <c r="X6" s="16">
        <v>15</v>
      </c>
      <c r="Y6" s="16">
        <v>15</v>
      </c>
      <c r="Z6" s="16">
        <v>15</v>
      </c>
      <c r="AA6" s="16">
        <v>10</v>
      </c>
      <c r="AB6" s="16">
        <f t="shared" si="0"/>
        <v>100</v>
      </c>
      <c r="AC6" s="16" t="str">
        <f t="shared" ref="AC6:AC10" si="3">_xlfn.IFS(AB6&lt;=85,"Débil",AB6&gt;=96,"Fuerte",AB6&gt;=86,"Moderado")</f>
        <v>Fuerte</v>
      </c>
      <c r="AD6" s="16" t="s">
        <v>79</v>
      </c>
      <c r="AE6" s="16" t="str">
        <f>VLOOKUP(CONCATENATE(AC6,AD6),Parámetros!$A$2:$B$10,2,FALSE)</f>
        <v>Fuerte</v>
      </c>
      <c r="AF6" s="16">
        <f t="shared" si="2"/>
        <v>100</v>
      </c>
      <c r="AG6" s="20" t="str">
        <f>_xlfn.IFS(AVERAGE(AF6)=100,"Fuerte",AVERAGE(AF6)&lt;50,"Débil",AVERAGE(AF6)&gt;=50,"Moderado")</f>
        <v>Fuerte</v>
      </c>
      <c r="AH6" s="20" t="s">
        <v>80</v>
      </c>
      <c r="AI6" s="20" t="s">
        <v>81</v>
      </c>
      <c r="AJ6" s="20">
        <v>2</v>
      </c>
      <c r="AK6" s="20">
        <v>0</v>
      </c>
      <c r="AL6" s="52" t="s">
        <v>82</v>
      </c>
      <c r="AM6" s="52" t="s">
        <v>83</v>
      </c>
      <c r="AN6" s="50" t="str">
        <f>VLOOKUP(CONCATENATE(AL6,AM6),Parámetros!$A$56:$B$80,2,FALSE)</f>
        <v>Alto (8)</v>
      </c>
      <c r="AO6" s="44" t="s">
        <v>84</v>
      </c>
      <c r="AP6" s="54" t="s">
        <v>97</v>
      </c>
      <c r="AQ6" s="51" t="s">
        <v>72</v>
      </c>
      <c r="AR6" s="41">
        <v>2026</v>
      </c>
      <c r="AS6" s="51" t="s">
        <v>98</v>
      </c>
      <c r="AT6" s="51" t="s">
        <v>99</v>
      </c>
      <c r="AU6" s="46" t="s">
        <v>88</v>
      </c>
      <c r="AV6" s="11"/>
      <c r="AW6" s="11"/>
      <c r="AX6" s="11"/>
      <c r="AY6" s="11"/>
      <c r="AZ6" s="11"/>
      <c r="BA6" s="11"/>
      <c r="BB6" s="11"/>
      <c r="BC6" s="11"/>
    </row>
    <row r="7" spans="1:55" s="17" customFormat="1" ht="69" customHeight="1">
      <c r="A7" s="44"/>
      <c r="B7" s="44"/>
      <c r="C7" s="44"/>
      <c r="D7" s="43"/>
      <c r="E7" s="51"/>
      <c r="F7" s="51"/>
      <c r="G7" s="51"/>
      <c r="H7" s="51"/>
      <c r="I7" s="51"/>
      <c r="J7" s="53"/>
      <c r="K7" s="45"/>
      <c r="L7" s="42"/>
      <c r="M7" s="20" t="s">
        <v>100</v>
      </c>
      <c r="N7" s="20" t="s">
        <v>101</v>
      </c>
      <c r="O7" s="20" t="s">
        <v>102</v>
      </c>
      <c r="P7" s="20" t="s">
        <v>74</v>
      </c>
      <c r="Q7" s="20" t="s">
        <v>103</v>
      </c>
      <c r="R7" s="20" t="s">
        <v>104</v>
      </c>
      <c r="S7" s="20" t="s">
        <v>105</v>
      </c>
      <c r="T7" s="20" t="s">
        <v>106</v>
      </c>
      <c r="U7" s="16">
        <v>15</v>
      </c>
      <c r="V7" s="16">
        <v>15</v>
      </c>
      <c r="W7" s="16">
        <v>15</v>
      </c>
      <c r="X7" s="16">
        <v>15</v>
      </c>
      <c r="Y7" s="16">
        <v>15</v>
      </c>
      <c r="Z7" s="16">
        <v>15</v>
      </c>
      <c r="AA7" s="16">
        <v>10</v>
      </c>
      <c r="AB7" s="16">
        <f>SUM(U7:AA7)</f>
        <v>100</v>
      </c>
      <c r="AC7" s="16" t="s">
        <v>79</v>
      </c>
      <c r="AD7" s="16" t="s">
        <v>79</v>
      </c>
      <c r="AE7" s="16" t="s">
        <v>107</v>
      </c>
      <c r="AF7" s="16">
        <v>100</v>
      </c>
      <c r="AG7" s="20" t="s">
        <v>79</v>
      </c>
      <c r="AH7" s="20" t="s">
        <v>80</v>
      </c>
      <c r="AI7" s="20" t="s">
        <v>81</v>
      </c>
      <c r="AJ7" s="20">
        <v>2</v>
      </c>
      <c r="AK7" s="20">
        <v>0</v>
      </c>
      <c r="AL7" s="52"/>
      <c r="AM7" s="52"/>
      <c r="AN7" s="50"/>
      <c r="AO7" s="44"/>
      <c r="AP7" s="54"/>
      <c r="AQ7" s="51"/>
      <c r="AR7" s="41">
        <v>2026</v>
      </c>
      <c r="AS7" s="51"/>
      <c r="AT7" s="51"/>
      <c r="AU7" s="46"/>
      <c r="AV7" s="11"/>
      <c r="AW7" s="11"/>
      <c r="AX7" s="11"/>
      <c r="AY7" s="11"/>
      <c r="AZ7" s="11"/>
      <c r="BA7" s="11"/>
      <c r="BB7" s="11"/>
      <c r="BC7" s="11"/>
    </row>
    <row r="8" spans="1:55" s="17" customFormat="1" ht="116.25" customHeight="1">
      <c r="A8" s="16" t="s">
        <v>63</v>
      </c>
      <c r="B8" s="3" t="s">
        <v>64</v>
      </c>
      <c r="C8" s="3" t="s">
        <v>65</v>
      </c>
      <c r="D8" s="24" t="s">
        <v>66</v>
      </c>
      <c r="E8" s="22" t="s">
        <v>67</v>
      </c>
      <c r="F8" s="22" t="s">
        <v>108</v>
      </c>
      <c r="G8" s="22" t="s">
        <v>240</v>
      </c>
      <c r="H8" s="20" t="s">
        <v>109</v>
      </c>
      <c r="I8" s="22" t="s">
        <v>90</v>
      </c>
      <c r="J8" s="38" t="str">
        <f>IF(K8&lt;6,"Moderado (3)",IF(K8&lt;12,"Mayor (4)","Catastrófico (5)"))</f>
        <v>Mayor (4)</v>
      </c>
      <c r="K8" s="39">
        <f>COUNTIF('Criterios impacto 3'!H2:H20,"SI")</f>
        <v>7</v>
      </c>
      <c r="L8" s="40" t="str">
        <f>VLOOKUP(CONCATENATE(I8,J8),Parámetros!$A$56:$B$80,2,FALSE)</f>
        <v>Extremo (16)</v>
      </c>
      <c r="M8" s="20" t="s">
        <v>71</v>
      </c>
      <c r="N8" s="20" t="s">
        <v>72</v>
      </c>
      <c r="O8" s="20" t="s">
        <v>102</v>
      </c>
      <c r="P8" s="20" t="s">
        <v>74</v>
      </c>
      <c r="Q8" s="20" t="s">
        <v>110</v>
      </c>
      <c r="R8" s="20" t="s">
        <v>111</v>
      </c>
      <c r="S8" s="20" t="s">
        <v>112</v>
      </c>
      <c r="T8" s="20" t="s">
        <v>113</v>
      </c>
      <c r="U8" s="16">
        <v>15</v>
      </c>
      <c r="V8" s="16">
        <v>15</v>
      </c>
      <c r="W8" s="16">
        <v>15</v>
      </c>
      <c r="X8" s="16">
        <v>15</v>
      </c>
      <c r="Y8" s="16">
        <v>15</v>
      </c>
      <c r="Z8" s="16">
        <v>15</v>
      </c>
      <c r="AA8" s="16">
        <v>10</v>
      </c>
      <c r="AB8" s="16">
        <f t="shared" si="0"/>
        <v>100</v>
      </c>
      <c r="AC8" s="16" t="str">
        <f t="shared" si="3"/>
        <v>Fuerte</v>
      </c>
      <c r="AD8" s="16" t="s">
        <v>79</v>
      </c>
      <c r="AE8" s="16" t="str">
        <f>VLOOKUP(CONCATENATE(AC8,AD8),Parámetros!$A$2:$B$10,2,FALSE)</f>
        <v>Fuerte</v>
      </c>
      <c r="AF8" s="16">
        <f t="shared" si="2"/>
        <v>100</v>
      </c>
      <c r="AG8" s="20" t="str">
        <f>_xlfn.IFS(AVERAGE(AF8)=100,"Fuerte",AVERAGE(AF8)&lt;50,"Débil",AVERAGE(AF8)&gt;=50,"Moderado")</f>
        <v>Fuerte</v>
      </c>
      <c r="AH8" s="20" t="s">
        <v>80</v>
      </c>
      <c r="AI8" s="20" t="s">
        <v>81</v>
      </c>
      <c r="AJ8" s="16">
        <v>2</v>
      </c>
      <c r="AK8" s="16">
        <f>VLOOKUP(CONCATENATE(AG5,AH8,AI8),Parámetros!$A$27:$B$38,2,FALSE)</f>
        <v>0</v>
      </c>
      <c r="AL8" s="19" t="s">
        <v>82</v>
      </c>
      <c r="AM8" s="19" t="s">
        <v>83</v>
      </c>
      <c r="AN8" s="18" t="str">
        <f>VLOOKUP(CONCATENATE(AL8,AM8),Parámetros!$A$56:$B$80,2,FALSE)</f>
        <v>Alto (8)</v>
      </c>
      <c r="AO8" s="16" t="s">
        <v>84</v>
      </c>
      <c r="AP8" s="21" t="s">
        <v>114</v>
      </c>
      <c r="AQ8" s="20" t="s">
        <v>72</v>
      </c>
      <c r="AR8" s="41">
        <v>2026</v>
      </c>
      <c r="AS8" s="22" t="s">
        <v>115</v>
      </c>
      <c r="AT8" s="51" t="s">
        <v>116</v>
      </c>
      <c r="AU8" s="29" t="s">
        <v>88</v>
      </c>
      <c r="AV8" s="11"/>
      <c r="AW8" s="11"/>
      <c r="AX8" s="11"/>
      <c r="AY8" s="11"/>
      <c r="AZ8" s="11"/>
      <c r="BA8" s="11"/>
      <c r="BB8" s="11"/>
      <c r="BC8" s="11"/>
    </row>
    <row r="9" spans="1:55" s="17" customFormat="1" ht="122.25" customHeight="1">
      <c r="A9" s="47" t="s">
        <v>63</v>
      </c>
      <c r="B9" s="44" t="s">
        <v>64</v>
      </c>
      <c r="C9" s="44" t="s">
        <v>65</v>
      </c>
      <c r="D9" s="43" t="s">
        <v>66</v>
      </c>
      <c r="E9" s="51" t="s">
        <v>67</v>
      </c>
      <c r="F9" s="51" t="s">
        <v>108</v>
      </c>
      <c r="G9" s="51" t="s">
        <v>241</v>
      </c>
      <c r="H9" s="48" t="s">
        <v>117</v>
      </c>
      <c r="I9" s="51" t="s">
        <v>118</v>
      </c>
      <c r="J9" s="53" t="str">
        <f>IF(K9&lt;6,"Moderado (3)",IF(K9&lt;12,"Mayor (4)","Catastrófico (5)"))</f>
        <v>Mayor (4)</v>
      </c>
      <c r="K9" s="45">
        <f>COUNTIF('Criterios impacto 4'!H2:H20,"SI")</f>
        <v>11</v>
      </c>
      <c r="L9" s="42" t="str">
        <f>VLOOKUP(CONCATENATE(I9,J9),Parámetros!$A$56:$B$80,2,FALSE)</f>
        <v>Extremo (20)</v>
      </c>
      <c r="M9" s="20" t="s">
        <v>71</v>
      </c>
      <c r="N9" s="20" t="s">
        <v>72</v>
      </c>
      <c r="O9" s="20" t="s">
        <v>119</v>
      </c>
      <c r="P9" s="20" t="s">
        <v>120</v>
      </c>
      <c r="Q9" s="20" t="s">
        <v>121</v>
      </c>
      <c r="R9" s="20" t="s">
        <v>122</v>
      </c>
      <c r="S9" s="20" t="s">
        <v>123</v>
      </c>
      <c r="T9" s="20" t="s">
        <v>124</v>
      </c>
      <c r="U9" s="16">
        <v>15</v>
      </c>
      <c r="V9" s="16">
        <v>15</v>
      </c>
      <c r="W9" s="16">
        <v>15</v>
      </c>
      <c r="X9" s="16">
        <v>15</v>
      </c>
      <c r="Y9" s="16">
        <v>15</v>
      </c>
      <c r="Z9" s="16">
        <v>15</v>
      </c>
      <c r="AA9" s="16">
        <v>10</v>
      </c>
      <c r="AB9" s="16">
        <f t="shared" si="0"/>
        <v>100</v>
      </c>
      <c r="AC9" s="16" t="str">
        <f t="shared" si="3"/>
        <v>Fuerte</v>
      </c>
      <c r="AD9" s="16" t="s">
        <v>79</v>
      </c>
      <c r="AE9" s="16" t="str">
        <f>VLOOKUP(CONCATENATE(AC9,AD9),Parámetros!$A$2:$B$10,2,FALSE)</f>
        <v>Fuerte</v>
      </c>
      <c r="AF9" s="16">
        <f t="shared" si="2"/>
        <v>100</v>
      </c>
      <c r="AG9" s="48" t="e">
        <f ca="1">_xlfn.IFS(AVERAGE(AF9:AF10)=100,"Fuerte",AVERAGE(AF9:AF10)&lt;50,"Débil",AVERAGE(AF9:AF10)&gt;=50,"Moderado")</f>
        <v>#NAME?</v>
      </c>
      <c r="AH9" s="20" t="s">
        <v>80</v>
      </c>
      <c r="AI9" s="20" t="s">
        <v>81</v>
      </c>
      <c r="AJ9" s="16">
        <v>2</v>
      </c>
      <c r="AK9" s="16">
        <v>0</v>
      </c>
      <c r="AL9" s="49" t="s">
        <v>70</v>
      </c>
      <c r="AM9" s="49" t="s">
        <v>83</v>
      </c>
      <c r="AN9" s="50" t="str">
        <f>VLOOKUP(CONCATENATE(AL9,AM9),Parámetros!$A$56:$B$80,2,FALSE)</f>
        <v>Extremo (12)</v>
      </c>
      <c r="AO9" s="47" t="s">
        <v>84</v>
      </c>
      <c r="AP9" s="21" t="s">
        <v>125</v>
      </c>
      <c r="AQ9" s="20" t="s">
        <v>72</v>
      </c>
      <c r="AR9" s="41">
        <v>2026</v>
      </c>
      <c r="AS9" s="26" t="s">
        <v>126</v>
      </c>
      <c r="AT9" s="51"/>
      <c r="AU9" s="46" t="s">
        <v>88</v>
      </c>
      <c r="AV9" s="11"/>
      <c r="AW9" s="11"/>
      <c r="AX9" s="11"/>
      <c r="AY9" s="11"/>
      <c r="AZ9" s="11"/>
      <c r="BA9" s="11"/>
      <c r="BB9" s="11"/>
      <c r="BC9" s="11"/>
    </row>
    <row r="10" spans="1:55" s="17" customFormat="1" ht="153.75" customHeight="1">
      <c r="A10" s="47"/>
      <c r="B10" s="44"/>
      <c r="C10" s="44"/>
      <c r="D10" s="43"/>
      <c r="E10" s="51"/>
      <c r="F10" s="51"/>
      <c r="G10" s="51"/>
      <c r="H10" s="48"/>
      <c r="I10" s="51"/>
      <c r="J10" s="53"/>
      <c r="K10" s="45"/>
      <c r="L10" s="42"/>
      <c r="M10" s="20" t="s">
        <v>100</v>
      </c>
      <c r="N10" s="20" t="s">
        <v>72</v>
      </c>
      <c r="O10" s="20" t="s">
        <v>102</v>
      </c>
      <c r="P10" s="20" t="s">
        <v>127</v>
      </c>
      <c r="Q10" s="20" t="s">
        <v>128</v>
      </c>
      <c r="R10" s="20" t="s">
        <v>129</v>
      </c>
      <c r="S10" s="20" t="s">
        <v>130</v>
      </c>
      <c r="T10" s="20" t="s">
        <v>131</v>
      </c>
      <c r="U10" s="16">
        <v>15</v>
      </c>
      <c r="V10" s="16">
        <v>15</v>
      </c>
      <c r="W10" s="16">
        <v>15</v>
      </c>
      <c r="X10" s="16">
        <v>15</v>
      </c>
      <c r="Y10" s="16">
        <v>15</v>
      </c>
      <c r="Z10" s="16">
        <v>15</v>
      </c>
      <c r="AA10" s="16">
        <v>10</v>
      </c>
      <c r="AB10" s="16">
        <f t="shared" si="0"/>
        <v>100</v>
      </c>
      <c r="AC10" s="16" t="e">
        <f t="shared" ca="1" si="3"/>
        <v>#NAME?</v>
      </c>
      <c r="AD10" s="16" t="s">
        <v>79</v>
      </c>
      <c r="AE10" s="16" t="e">
        <f ca="1">VLOOKUP(CONCATENATE(AC10,AD10),Parámetros!$A$2:$B$10,2,FALSE)</f>
        <v>#NAME?</v>
      </c>
      <c r="AF10" s="16" t="e">
        <f t="shared" ca="1" si="2"/>
        <v>#NAME?</v>
      </c>
      <c r="AG10" s="48"/>
      <c r="AH10" s="20" t="s">
        <v>80</v>
      </c>
      <c r="AI10" s="20" t="s">
        <v>81</v>
      </c>
      <c r="AJ10" s="16">
        <v>2</v>
      </c>
      <c r="AK10" s="16">
        <v>0</v>
      </c>
      <c r="AL10" s="49"/>
      <c r="AM10" s="49"/>
      <c r="AN10" s="50"/>
      <c r="AO10" s="47"/>
      <c r="AP10" s="21" t="s">
        <v>132</v>
      </c>
      <c r="AQ10" s="20" t="s">
        <v>72</v>
      </c>
      <c r="AR10" s="41">
        <v>2026</v>
      </c>
      <c r="AS10" s="22" t="s">
        <v>133</v>
      </c>
      <c r="AT10" s="51"/>
      <c r="AU10" s="46"/>
      <c r="AV10" s="11"/>
      <c r="AW10" s="11"/>
      <c r="AX10" s="11"/>
      <c r="AY10" s="11"/>
      <c r="AZ10" s="11"/>
      <c r="BA10" s="11"/>
      <c r="BB10" s="11"/>
      <c r="BC10" s="11"/>
    </row>
    <row r="11" spans="1:55" s="1" customFormat="1"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O11" s="12"/>
      <c r="AP11" s="14"/>
    </row>
    <row r="12" spans="1:55" s="1" customFormat="1"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O12" s="12"/>
      <c r="AP12" s="14"/>
    </row>
    <row r="13" spans="1:55">
      <c r="A13" s="1"/>
      <c r="B13" s="1"/>
      <c r="C13" s="1"/>
      <c r="D13" s="1"/>
      <c r="E13" s="1"/>
      <c r="F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"/>
      <c r="AJ13" s="1"/>
      <c r="AK13" s="1"/>
      <c r="AL13" s="1"/>
      <c r="AM13" s="1"/>
      <c r="AN13" s="1"/>
      <c r="AO13" s="1"/>
      <c r="AP13" s="14"/>
      <c r="AQ13" s="1"/>
      <c r="AR13" s="1"/>
    </row>
    <row r="14" spans="1:55">
      <c r="A14" s="1"/>
      <c r="B14" s="1"/>
      <c r="C14" s="1"/>
      <c r="D14" s="1"/>
      <c r="E14" s="1"/>
      <c r="F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"/>
      <c r="AJ14" s="1"/>
      <c r="AK14" s="1"/>
      <c r="AL14" s="1"/>
      <c r="AM14" s="1"/>
      <c r="AN14" s="1"/>
      <c r="AO14" s="1"/>
      <c r="AP14" s="14"/>
      <c r="AQ14" s="1"/>
      <c r="AR14" s="1"/>
    </row>
    <row r="15" spans="1:55">
      <c r="A15" s="1"/>
      <c r="B15" s="1"/>
      <c r="C15" s="1"/>
      <c r="D15" s="1"/>
      <c r="E15" s="1"/>
      <c r="F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"/>
      <c r="AJ15" s="1"/>
      <c r="AK15" s="1"/>
      <c r="AL15" s="1"/>
      <c r="AM15" s="1"/>
      <c r="AN15" s="1"/>
      <c r="AO15" s="1"/>
      <c r="AP15" s="14"/>
      <c r="AQ15" s="1"/>
      <c r="AR15" s="1"/>
    </row>
    <row r="16" spans="1:55">
      <c r="A16" s="1"/>
      <c r="B16" s="1"/>
      <c r="C16" s="1"/>
      <c r="D16" s="1"/>
      <c r="E16" s="1"/>
      <c r="F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"/>
      <c r="AJ16" s="1"/>
      <c r="AK16" s="1"/>
      <c r="AL16" s="1"/>
      <c r="AM16" s="1"/>
      <c r="AN16" s="1"/>
      <c r="AO16" s="1"/>
      <c r="AP16" s="14"/>
      <c r="AQ16" s="1"/>
      <c r="AR16" s="1"/>
    </row>
    <row r="17" spans="1:44">
      <c r="A17" s="1"/>
      <c r="B17" s="1"/>
      <c r="C17" s="1"/>
      <c r="D17" s="1"/>
      <c r="E17" s="1"/>
      <c r="F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"/>
      <c r="AJ17" s="1"/>
      <c r="AK17" s="1"/>
      <c r="AL17" s="1"/>
      <c r="AM17" s="1"/>
      <c r="AN17" s="1"/>
      <c r="AO17" s="1"/>
      <c r="AP17" s="14"/>
      <c r="AQ17" s="1"/>
      <c r="AR17" s="1"/>
    </row>
    <row r="18" spans="1:44">
      <c r="A18" s="1"/>
      <c r="B18" s="1"/>
      <c r="C18" s="1"/>
      <c r="D18" s="1"/>
      <c r="E18" s="1"/>
      <c r="F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"/>
      <c r="AJ18" s="1"/>
      <c r="AK18" s="1"/>
      <c r="AL18" s="1"/>
      <c r="AM18" s="1"/>
      <c r="AN18" s="1"/>
      <c r="AO18" s="1"/>
      <c r="AP18" s="14"/>
      <c r="AQ18" s="1"/>
      <c r="AR18" s="1"/>
    </row>
    <row r="19" spans="1:44">
      <c r="A19" s="1"/>
      <c r="B19" s="1"/>
      <c r="C19" s="1"/>
      <c r="D19" s="1"/>
      <c r="E19" s="1"/>
      <c r="F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"/>
      <c r="AJ19" s="1"/>
      <c r="AK19" s="1"/>
      <c r="AL19" s="1"/>
      <c r="AM19" s="1"/>
      <c r="AN19" s="1"/>
      <c r="AO19" s="1"/>
      <c r="AP19" s="14"/>
      <c r="AQ19" s="1"/>
      <c r="AR19" s="1"/>
    </row>
    <row r="20" spans="1:44">
      <c r="A20" s="1"/>
      <c r="B20" s="1"/>
      <c r="C20" s="1"/>
      <c r="D20" s="1"/>
      <c r="E20" s="1"/>
      <c r="F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"/>
      <c r="AJ20" s="1"/>
      <c r="AK20" s="1"/>
      <c r="AL20" s="1"/>
      <c r="AM20" s="1"/>
      <c r="AN20" s="1"/>
      <c r="AO20" s="1"/>
      <c r="AP20" s="14"/>
      <c r="AQ20" s="1"/>
      <c r="AR20" s="1"/>
    </row>
    <row r="21" spans="1:44">
      <c r="A21" s="1"/>
      <c r="B21" s="1"/>
      <c r="C21" s="1"/>
      <c r="D21" s="1"/>
      <c r="E21" s="1"/>
      <c r="F21" s="1"/>
      <c r="H21" s="1"/>
      <c r="I21" s="1"/>
      <c r="J21" s="1"/>
    </row>
    <row r="22" spans="1:44">
      <c r="A22" s="1"/>
      <c r="B22" s="1"/>
      <c r="C22" s="1"/>
      <c r="D22" s="1"/>
      <c r="E22" s="1"/>
      <c r="F22" s="1"/>
      <c r="H22" s="1"/>
      <c r="I22" s="1"/>
      <c r="J22" s="1"/>
    </row>
    <row r="23" spans="1:44">
      <c r="A23" s="1"/>
      <c r="B23" s="1"/>
      <c r="C23" s="1"/>
      <c r="D23" s="1"/>
      <c r="E23" s="1"/>
      <c r="F23" s="1"/>
      <c r="H23" s="1"/>
      <c r="I23" s="1"/>
      <c r="J23" s="1"/>
    </row>
    <row r="24" spans="1:44">
      <c r="A24" s="1"/>
      <c r="B24" s="1"/>
      <c r="C24" s="1"/>
      <c r="D24" s="1"/>
      <c r="E24" s="1"/>
      <c r="F24" s="1"/>
      <c r="H24" s="1"/>
      <c r="I24" s="1"/>
      <c r="J24" s="1"/>
    </row>
  </sheetData>
  <sheetProtection selectLockedCells="1"/>
  <protectedRanges>
    <protectedRange sqref="R9:R10" name="Rango2_2"/>
    <protectedRange sqref="O9" name="Rango2_3"/>
  </protectedRanges>
  <mergeCells count="42">
    <mergeCell ref="AP6:AP7"/>
    <mergeCell ref="AO6:AO7"/>
    <mergeCell ref="AQ6:AQ7"/>
    <mergeCell ref="A2:D2"/>
    <mergeCell ref="K6:K7"/>
    <mergeCell ref="F3:H3"/>
    <mergeCell ref="A6:A7"/>
    <mergeCell ref="H5:H7"/>
    <mergeCell ref="I6:I7"/>
    <mergeCell ref="J6:J7"/>
    <mergeCell ref="D6:D7"/>
    <mergeCell ref="G6:G7"/>
    <mergeCell ref="F6:F7"/>
    <mergeCell ref="E6:E7"/>
    <mergeCell ref="C6:C7"/>
    <mergeCell ref="A9:A10"/>
    <mergeCell ref="F9:F10"/>
    <mergeCell ref="E9:E10"/>
    <mergeCell ref="J9:J10"/>
    <mergeCell ref="I9:I10"/>
    <mergeCell ref="H9:H10"/>
    <mergeCell ref="G9:G10"/>
    <mergeCell ref="B6:B7"/>
    <mergeCell ref="AU9:AU10"/>
    <mergeCell ref="AO9:AO10"/>
    <mergeCell ref="AG9:AG10"/>
    <mergeCell ref="AL9:AL10"/>
    <mergeCell ref="AM9:AM10"/>
    <mergeCell ref="AN9:AN10"/>
    <mergeCell ref="AT8:AT10"/>
    <mergeCell ref="AU6:AU7"/>
    <mergeCell ref="AM6:AM7"/>
    <mergeCell ref="AL6:AL7"/>
    <mergeCell ref="AN6:AN7"/>
    <mergeCell ref="AS6:AS7"/>
    <mergeCell ref="AT6:AT7"/>
    <mergeCell ref="L6:L7"/>
    <mergeCell ref="L9:L10"/>
    <mergeCell ref="D9:D10"/>
    <mergeCell ref="C9:C10"/>
    <mergeCell ref="B9:B10"/>
    <mergeCell ref="K9:K10"/>
  </mergeCells>
  <conditionalFormatting sqref="K5:K6">
    <cfRule type="containsText" dxfId="13" priority="2" operator="containsText" text="❌">
      <formula>NOT(ISERROR(SEARCH(("❌"),(K5))))</formula>
    </cfRule>
  </conditionalFormatting>
  <conditionalFormatting sqref="K8:K9">
    <cfRule type="containsText" dxfId="12" priority="1" operator="containsText" text="❌">
      <formula>NOT(ISERROR(SEARCH(("❌"),(K8))))</formula>
    </cfRule>
  </conditionalFormatting>
  <conditionalFormatting sqref="L5:L6 L8:L9">
    <cfRule type="containsText" dxfId="11" priority="15" operator="containsText" text="Bajo">
      <formula>NOT(ISERROR(SEARCH("Bajo",L5)))</formula>
    </cfRule>
    <cfRule type="containsText" dxfId="10" priority="16" operator="containsText" text="Moderado">
      <formula>NOT(ISERROR(SEARCH("Moderado",L5)))</formula>
    </cfRule>
    <cfRule type="containsText" dxfId="9" priority="17" operator="containsText" text="Alto">
      <formula>NOT(ISERROR(SEARCH("Alto",L5)))</formula>
    </cfRule>
    <cfRule type="containsText" dxfId="8" priority="18" operator="containsText" text="Extremo">
      <formula>NOT(ISERROR(SEARCH("Extremo",L5)))</formula>
    </cfRule>
  </conditionalFormatting>
  <conditionalFormatting sqref="AN5:AN6">
    <cfRule type="containsText" dxfId="7" priority="11" operator="containsText" text="Alto">
      <formula>NOT(ISERROR(SEARCH("Alto",AN5)))</formula>
    </cfRule>
    <cfRule type="containsText" dxfId="6" priority="12" operator="containsText" text="Moderado">
      <formula>NOT(ISERROR(SEARCH("Moderado",AN5)))</formula>
    </cfRule>
    <cfRule type="containsText" dxfId="5" priority="13" operator="containsText" text="Bajo">
      <formula>NOT(ISERROR(SEARCH("Bajo",AN5)))</formula>
    </cfRule>
    <cfRule type="containsText" dxfId="4" priority="14" operator="containsText" text="Extremo">
      <formula>NOT(ISERROR(SEARCH("Extremo",AN5)))</formula>
    </cfRule>
  </conditionalFormatting>
  <conditionalFormatting sqref="AN8:AN9">
    <cfRule type="containsText" dxfId="3" priority="4" operator="containsText" text="Alto">
      <formula>NOT(ISERROR(SEARCH("Alto",AN8)))</formula>
    </cfRule>
    <cfRule type="containsText" dxfId="2" priority="5" operator="containsText" text="Moderado">
      <formula>NOT(ISERROR(SEARCH("Moderado",AN8)))</formula>
    </cfRule>
    <cfRule type="containsText" dxfId="1" priority="6" operator="containsText" text="Bajo">
      <formula>NOT(ISERROR(SEARCH("Bajo",AN8)))</formula>
    </cfRule>
    <cfRule type="containsText" dxfId="0" priority="7" operator="containsText" text="Extremo">
      <formula>NOT(ISERROR(SEARCH("Extremo",AN8)))</formula>
    </cfRule>
  </conditionalFormatting>
  <pageMargins left="0.19685039370078741" right="0.19685039370078741" top="1.2204724409448819" bottom="0.19685039370078741" header="0.31496062992125984" footer="0.31496062992125984"/>
  <pageSetup paperSize="119" scale="60" orientation="landscape" r:id="rId1"/>
  <headerFooter>
    <oddHeader>&amp;C&amp;G
MATRIZ DE RIESGOS DEL PROCESO DE ADQUISICIÓN DE BIENES Y SERVICIOS VIGENCIA 2019</oddHeader>
    <oddFooter>&amp;C&amp;"Arial,Normal"&amp;10Página &amp;P de &amp;N</oddFoot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Parámetros!$A$40:$A$44</xm:f>
          </x14:formula1>
          <xm:sqref>I8:I9 I5:I6 AL5:AL6 AL8:AL9</xm:sqref>
        </x14:dataValidation>
        <x14:dataValidation type="list" allowBlank="1" showInputMessage="1" showErrorMessage="1">
          <x14:formula1>
            <xm:f>Parámetros!$A$47:$A$51</xm:f>
          </x14:formula1>
          <xm:sqref>AM5:AM6 AM8:AM9</xm:sqref>
        </x14:dataValidation>
        <x14:dataValidation type="list" allowBlank="1" showInputMessage="1" showErrorMessage="1">
          <x14:formula1>
            <xm:f>Parámetros!$A$99:$A$115</xm:f>
          </x14:formula1>
          <xm:sqref>A9 A5</xm:sqref>
        </x14:dataValidation>
        <x14:dataValidation type="list" allowBlank="1" showInputMessage="1" showErrorMessage="1">
          <x14:formula1>
            <xm:f>Parámetros!$A$93:$A$96</xm:f>
          </x14:formula1>
          <xm:sqref>AO5:AO6 AO8:AO9 AO11:AO1048576</xm:sqref>
        </x14:dataValidation>
        <x14:dataValidation type="list" allowBlank="1" showInputMessage="1" showErrorMessage="1">
          <x14:formula1>
            <xm:f>Parámetros!$A$84:$A$85</xm:f>
          </x14:formula1>
          <xm:sqref>AH5:AH10</xm:sqref>
        </x14:dataValidation>
        <x14:dataValidation type="list" allowBlank="1" showInputMessage="1" showErrorMessage="1">
          <x14:formula1>
            <xm:f>Parámetros!$B$84:$B$86</xm:f>
          </x14:formula1>
          <xm:sqref>AI5:AI10</xm:sqref>
        </x14:dataValidation>
        <x14:dataValidation type="list" allowBlank="1" showInputMessage="1" showErrorMessage="1">
          <x14:formula1>
            <xm:f>Parámetros!$A$118:$A$120</xm:f>
          </x14:formula1>
          <xm:sqref>AD5:AD10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workbookViewId="0">
      <selection activeCell="H19" sqref="H19"/>
    </sheetView>
  </sheetViews>
  <sheetFormatPr baseColWidth="10" defaultColWidth="11.42578125" defaultRowHeight="14.25"/>
  <cols>
    <col min="1" max="16384" width="11.42578125" style="27"/>
  </cols>
  <sheetData>
    <row r="1" spans="1:12" ht="18">
      <c r="A1" s="58" t="s">
        <v>0</v>
      </c>
      <c r="B1" s="58"/>
      <c r="C1" s="58"/>
      <c r="D1" s="58"/>
      <c r="E1" s="58"/>
      <c r="F1" s="58"/>
      <c r="G1" s="58"/>
      <c r="H1" s="58"/>
    </row>
    <row r="2" spans="1:12">
      <c r="A2" s="57" t="s">
        <v>1</v>
      </c>
      <c r="B2" s="57"/>
      <c r="C2" s="57"/>
      <c r="D2" s="57"/>
      <c r="E2" s="57"/>
      <c r="F2" s="57"/>
      <c r="G2" s="57"/>
      <c r="H2" s="28" t="s">
        <v>2</v>
      </c>
    </row>
    <row r="3" spans="1:12">
      <c r="A3" s="57" t="s">
        <v>3</v>
      </c>
      <c r="B3" s="57"/>
      <c r="C3" s="57"/>
      <c r="D3" s="57"/>
      <c r="E3" s="57"/>
      <c r="F3" s="57"/>
      <c r="G3" s="57"/>
      <c r="H3" s="28" t="s">
        <v>4</v>
      </c>
    </row>
    <row r="4" spans="1:12">
      <c r="A4" s="57" t="s">
        <v>5</v>
      </c>
      <c r="B4" s="57"/>
      <c r="C4" s="57"/>
      <c r="D4" s="57"/>
      <c r="E4" s="57"/>
      <c r="F4" s="57"/>
      <c r="G4" s="57"/>
      <c r="H4" s="28" t="s">
        <v>4</v>
      </c>
    </row>
    <row r="5" spans="1:12">
      <c r="A5" s="57" t="s">
        <v>6</v>
      </c>
      <c r="B5" s="57"/>
      <c r="C5" s="57"/>
      <c r="D5" s="57"/>
      <c r="E5" s="57"/>
      <c r="F5" s="57"/>
      <c r="G5" s="57"/>
      <c r="H5" s="28" t="s">
        <v>2</v>
      </c>
    </row>
    <row r="6" spans="1:12">
      <c r="A6" s="57" t="s">
        <v>7</v>
      </c>
      <c r="B6" s="57"/>
      <c r="C6" s="57"/>
      <c r="D6" s="57"/>
      <c r="E6" s="57"/>
      <c r="F6" s="57"/>
      <c r="G6" s="57"/>
      <c r="H6" s="28" t="s">
        <v>4</v>
      </c>
    </row>
    <row r="7" spans="1:12">
      <c r="A7" s="57" t="s">
        <v>8</v>
      </c>
      <c r="B7" s="57"/>
      <c r="C7" s="57"/>
      <c r="D7" s="57"/>
      <c r="E7" s="57"/>
      <c r="F7" s="57"/>
      <c r="G7" s="57"/>
      <c r="H7" s="28" t="s">
        <v>4</v>
      </c>
    </row>
    <row r="8" spans="1:12">
      <c r="A8" s="57" t="s">
        <v>9</v>
      </c>
      <c r="B8" s="57"/>
      <c r="C8" s="57"/>
      <c r="D8" s="57"/>
      <c r="E8" s="57"/>
      <c r="F8" s="57"/>
      <c r="G8" s="57"/>
      <c r="H8" s="28" t="s">
        <v>4</v>
      </c>
    </row>
    <row r="9" spans="1:12">
      <c r="A9" s="57" t="s">
        <v>10</v>
      </c>
      <c r="B9" s="57"/>
      <c r="C9" s="57"/>
      <c r="D9" s="57"/>
      <c r="E9" s="57"/>
      <c r="F9" s="57"/>
      <c r="G9" s="57"/>
      <c r="H9" s="28" t="s">
        <v>2</v>
      </c>
    </row>
    <row r="10" spans="1:12">
      <c r="A10" s="57" t="s">
        <v>11</v>
      </c>
      <c r="B10" s="57"/>
      <c r="C10" s="57"/>
      <c r="D10" s="57"/>
      <c r="E10" s="57"/>
      <c r="F10" s="57"/>
      <c r="G10" s="57"/>
      <c r="H10" s="28" t="s">
        <v>2</v>
      </c>
    </row>
    <row r="11" spans="1:12">
      <c r="A11" s="57" t="s">
        <v>12</v>
      </c>
      <c r="B11" s="57"/>
      <c r="C11" s="57"/>
      <c r="D11" s="57"/>
      <c r="E11" s="57"/>
      <c r="F11" s="57"/>
      <c r="G11" s="57"/>
      <c r="H11" s="28" t="s">
        <v>4</v>
      </c>
    </row>
    <row r="12" spans="1:12">
      <c r="A12" s="57" t="s">
        <v>13</v>
      </c>
      <c r="B12" s="57"/>
      <c r="C12" s="57"/>
      <c r="D12" s="57"/>
      <c r="E12" s="57"/>
      <c r="F12" s="57"/>
      <c r="G12" s="57"/>
      <c r="H12" s="28" t="s">
        <v>4</v>
      </c>
    </row>
    <row r="13" spans="1:12">
      <c r="A13" s="57" t="s">
        <v>14</v>
      </c>
      <c r="B13" s="57"/>
      <c r="C13" s="57"/>
      <c r="D13" s="57"/>
      <c r="E13" s="57"/>
      <c r="F13" s="57"/>
      <c r="G13" s="57"/>
      <c r="H13" s="28" t="s">
        <v>4</v>
      </c>
      <c r="L13" s="27" t="s">
        <v>4</v>
      </c>
    </row>
    <row r="14" spans="1:12">
      <c r="A14" s="57" t="s">
        <v>15</v>
      </c>
      <c r="B14" s="57"/>
      <c r="C14" s="57"/>
      <c r="D14" s="57"/>
      <c r="E14" s="57"/>
      <c r="F14" s="57"/>
      <c r="G14" s="57"/>
      <c r="H14" s="28" t="s">
        <v>4</v>
      </c>
      <c r="L14" s="27" t="s">
        <v>2</v>
      </c>
    </row>
    <row r="15" spans="1:12">
      <c r="A15" s="57" t="s">
        <v>16</v>
      </c>
      <c r="B15" s="57"/>
      <c r="C15" s="57"/>
      <c r="D15" s="57"/>
      <c r="E15" s="57"/>
      <c r="F15" s="57"/>
      <c r="G15" s="57"/>
      <c r="H15" s="28" t="s">
        <v>4</v>
      </c>
    </row>
    <row r="16" spans="1:12">
      <c r="A16" s="57" t="s">
        <v>17</v>
      </c>
      <c r="B16" s="57"/>
      <c r="C16" s="57"/>
      <c r="D16" s="57"/>
      <c r="E16" s="57"/>
      <c r="F16" s="57"/>
      <c r="G16" s="57"/>
      <c r="H16" s="28" t="s">
        <v>2</v>
      </c>
    </row>
    <row r="17" spans="1:8">
      <c r="A17" s="57" t="s">
        <v>18</v>
      </c>
      <c r="B17" s="57"/>
      <c r="C17" s="57"/>
      <c r="D17" s="57"/>
      <c r="E17" s="57"/>
      <c r="F17" s="57"/>
      <c r="G17" s="57"/>
      <c r="H17" s="28" t="s">
        <v>2</v>
      </c>
    </row>
    <row r="18" spans="1:8">
      <c r="A18" s="57" t="s">
        <v>19</v>
      </c>
      <c r="B18" s="57"/>
      <c r="C18" s="57"/>
      <c r="D18" s="57"/>
      <c r="E18" s="57"/>
      <c r="F18" s="57"/>
      <c r="G18" s="57"/>
      <c r="H18" s="28" t="s">
        <v>2</v>
      </c>
    </row>
    <row r="19" spans="1:8">
      <c r="A19" s="57" t="s">
        <v>20</v>
      </c>
      <c r="B19" s="57"/>
      <c r="C19" s="57"/>
      <c r="D19" s="57"/>
      <c r="E19" s="57"/>
      <c r="F19" s="57"/>
      <c r="G19" s="57"/>
      <c r="H19" s="28" t="s">
        <v>4</v>
      </c>
    </row>
    <row r="20" spans="1:8">
      <c r="A20" s="57" t="s">
        <v>21</v>
      </c>
      <c r="B20" s="57"/>
      <c r="C20" s="57"/>
      <c r="D20" s="57"/>
      <c r="E20" s="57"/>
      <c r="F20" s="57"/>
      <c r="G20" s="57"/>
      <c r="H20" s="28" t="s">
        <v>2</v>
      </c>
    </row>
  </sheetData>
  <mergeCells count="20">
    <mergeCell ref="A12:G12"/>
    <mergeCell ref="A1:H1"/>
    <mergeCell ref="A2:G2"/>
    <mergeCell ref="A3:G3"/>
    <mergeCell ref="A4:G4"/>
    <mergeCell ref="A5:G5"/>
    <mergeCell ref="A6:G6"/>
    <mergeCell ref="A7:G7"/>
    <mergeCell ref="A8:G8"/>
    <mergeCell ref="A9:G9"/>
    <mergeCell ref="A10:G10"/>
    <mergeCell ref="A11:G11"/>
    <mergeCell ref="A19:G19"/>
    <mergeCell ref="A20:G20"/>
    <mergeCell ref="A13:G13"/>
    <mergeCell ref="A14:G14"/>
    <mergeCell ref="A15:G15"/>
    <mergeCell ref="A16:G16"/>
    <mergeCell ref="A17:G17"/>
    <mergeCell ref="A18:G18"/>
  </mergeCells>
  <dataValidations count="1">
    <dataValidation type="list" allowBlank="1" showInputMessage="1" showErrorMessage="1" sqref="H2:H20">
      <formula1>$L$13:$L$14</formula1>
    </dataValidation>
  </dataValidation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workbookViewId="0">
      <selection activeCell="H19" sqref="H19"/>
    </sheetView>
  </sheetViews>
  <sheetFormatPr baseColWidth="10" defaultColWidth="11.42578125" defaultRowHeight="14.25"/>
  <cols>
    <col min="1" max="16384" width="11.42578125" style="27"/>
  </cols>
  <sheetData>
    <row r="1" spans="1:12" ht="18">
      <c r="A1" s="58" t="s">
        <v>0</v>
      </c>
      <c r="B1" s="58"/>
      <c r="C1" s="58"/>
      <c r="D1" s="58"/>
      <c r="E1" s="58"/>
      <c r="F1" s="58"/>
      <c r="G1" s="58"/>
      <c r="H1" s="58"/>
    </row>
    <row r="2" spans="1:12">
      <c r="A2" s="57" t="s">
        <v>1</v>
      </c>
      <c r="B2" s="57"/>
      <c r="C2" s="57"/>
      <c r="D2" s="57"/>
      <c r="E2" s="57"/>
      <c r="F2" s="57"/>
      <c r="G2" s="57"/>
      <c r="H2" s="28" t="s">
        <v>2</v>
      </c>
    </row>
    <row r="3" spans="1:12">
      <c r="A3" s="57" t="s">
        <v>3</v>
      </c>
      <c r="B3" s="57"/>
      <c r="C3" s="57"/>
      <c r="D3" s="57"/>
      <c r="E3" s="57"/>
      <c r="F3" s="57"/>
      <c r="G3" s="57"/>
      <c r="H3" s="28" t="s">
        <v>2</v>
      </c>
    </row>
    <row r="4" spans="1:12">
      <c r="A4" s="57" t="s">
        <v>5</v>
      </c>
      <c r="B4" s="57"/>
      <c r="C4" s="57"/>
      <c r="D4" s="57"/>
      <c r="E4" s="57"/>
      <c r="F4" s="57"/>
      <c r="G4" s="57"/>
      <c r="H4" s="28" t="s">
        <v>2</v>
      </c>
    </row>
    <row r="5" spans="1:12">
      <c r="A5" s="57" t="s">
        <v>6</v>
      </c>
      <c r="B5" s="57"/>
      <c r="C5" s="57"/>
      <c r="D5" s="57"/>
      <c r="E5" s="57"/>
      <c r="F5" s="57"/>
      <c r="G5" s="57"/>
      <c r="H5" s="28" t="s">
        <v>2</v>
      </c>
    </row>
    <row r="6" spans="1:12">
      <c r="A6" s="57" t="s">
        <v>7</v>
      </c>
      <c r="B6" s="57"/>
      <c r="C6" s="57"/>
      <c r="D6" s="57"/>
      <c r="E6" s="57"/>
      <c r="F6" s="57"/>
      <c r="G6" s="57"/>
      <c r="H6" s="28" t="s">
        <v>2</v>
      </c>
    </row>
    <row r="7" spans="1:12">
      <c r="A7" s="57" t="s">
        <v>8</v>
      </c>
      <c r="B7" s="57"/>
      <c r="C7" s="57"/>
      <c r="D7" s="57"/>
      <c r="E7" s="57"/>
      <c r="F7" s="57"/>
      <c r="G7" s="57"/>
      <c r="H7" s="28" t="s">
        <v>2</v>
      </c>
    </row>
    <row r="8" spans="1:12">
      <c r="A8" s="57" t="s">
        <v>9</v>
      </c>
      <c r="B8" s="57"/>
      <c r="C8" s="57"/>
      <c r="D8" s="57"/>
      <c r="E8" s="57"/>
      <c r="F8" s="57"/>
      <c r="G8" s="57"/>
      <c r="H8" s="28" t="s">
        <v>4</v>
      </c>
    </row>
    <row r="9" spans="1:12">
      <c r="A9" s="57" t="s">
        <v>10</v>
      </c>
      <c r="B9" s="57"/>
      <c r="C9" s="57"/>
      <c r="D9" s="57"/>
      <c r="E9" s="57"/>
      <c r="F9" s="57"/>
      <c r="G9" s="57"/>
      <c r="H9" s="28" t="s">
        <v>2</v>
      </c>
    </row>
    <row r="10" spans="1:12">
      <c r="A10" s="57" t="s">
        <v>11</v>
      </c>
      <c r="B10" s="57"/>
      <c r="C10" s="57"/>
      <c r="D10" s="57"/>
      <c r="E10" s="57"/>
      <c r="F10" s="57"/>
      <c r="G10" s="57"/>
      <c r="H10" s="28" t="s">
        <v>2</v>
      </c>
    </row>
    <row r="11" spans="1:12">
      <c r="A11" s="57" t="s">
        <v>12</v>
      </c>
      <c r="B11" s="57"/>
      <c r="C11" s="57"/>
      <c r="D11" s="57"/>
      <c r="E11" s="57"/>
      <c r="F11" s="57"/>
      <c r="G11" s="57"/>
      <c r="H11" s="28" t="s">
        <v>4</v>
      </c>
    </row>
    <row r="12" spans="1:12">
      <c r="A12" s="57" t="s">
        <v>13</v>
      </c>
      <c r="B12" s="57"/>
      <c r="C12" s="57"/>
      <c r="D12" s="57"/>
      <c r="E12" s="57"/>
      <c r="F12" s="57"/>
      <c r="G12" s="57"/>
      <c r="H12" s="28" t="s">
        <v>4</v>
      </c>
    </row>
    <row r="13" spans="1:12">
      <c r="A13" s="57" t="s">
        <v>14</v>
      </c>
      <c r="B13" s="57"/>
      <c r="C13" s="57"/>
      <c r="D13" s="57"/>
      <c r="E13" s="57"/>
      <c r="F13" s="57"/>
      <c r="G13" s="57"/>
      <c r="H13" s="28" t="s">
        <v>4</v>
      </c>
      <c r="L13" s="27" t="s">
        <v>4</v>
      </c>
    </row>
    <row r="14" spans="1:12">
      <c r="A14" s="57" t="s">
        <v>15</v>
      </c>
      <c r="B14" s="57"/>
      <c r="C14" s="57"/>
      <c r="D14" s="57"/>
      <c r="E14" s="57"/>
      <c r="F14" s="57"/>
      <c r="G14" s="57"/>
      <c r="H14" s="28" t="s">
        <v>4</v>
      </c>
      <c r="L14" s="27" t="s">
        <v>2</v>
      </c>
    </row>
    <row r="15" spans="1:12">
      <c r="A15" s="57" t="s">
        <v>16</v>
      </c>
      <c r="B15" s="57"/>
      <c r="C15" s="57"/>
      <c r="D15" s="57"/>
      <c r="E15" s="57"/>
      <c r="F15" s="57"/>
      <c r="G15" s="57"/>
      <c r="H15" s="28" t="s">
        <v>4</v>
      </c>
    </row>
    <row r="16" spans="1:12">
      <c r="A16" s="57" t="s">
        <v>17</v>
      </c>
      <c r="B16" s="57"/>
      <c r="C16" s="57"/>
      <c r="D16" s="57"/>
      <c r="E16" s="57"/>
      <c r="F16" s="57"/>
      <c r="G16" s="57"/>
      <c r="H16" s="28" t="s">
        <v>2</v>
      </c>
    </row>
    <row r="17" spans="1:8">
      <c r="A17" s="57" t="s">
        <v>18</v>
      </c>
      <c r="B17" s="57"/>
      <c r="C17" s="57"/>
      <c r="D17" s="57"/>
      <c r="E17" s="57"/>
      <c r="F17" s="57"/>
      <c r="G17" s="57"/>
      <c r="H17" s="28" t="s">
        <v>2</v>
      </c>
    </row>
    <row r="18" spans="1:8">
      <c r="A18" s="57" t="s">
        <v>19</v>
      </c>
      <c r="B18" s="57"/>
      <c r="C18" s="57"/>
      <c r="D18" s="57"/>
      <c r="E18" s="57"/>
      <c r="F18" s="57"/>
      <c r="G18" s="57"/>
      <c r="H18" s="28" t="s">
        <v>2</v>
      </c>
    </row>
    <row r="19" spans="1:8">
      <c r="A19" s="57" t="s">
        <v>20</v>
      </c>
      <c r="B19" s="57"/>
      <c r="C19" s="57"/>
      <c r="D19" s="57"/>
      <c r="E19" s="57"/>
      <c r="F19" s="57"/>
      <c r="G19" s="57"/>
      <c r="H19" s="28" t="s">
        <v>4</v>
      </c>
    </row>
    <row r="20" spans="1:8">
      <c r="A20" s="57" t="s">
        <v>21</v>
      </c>
      <c r="B20" s="57"/>
      <c r="C20" s="57"/>
      <c r="D20" s="57"/>
      <c r="E20" s="57"/>
      <c r="F20" s="57"/>
      <c r="G20" s="57"/>
      <c r="H20" s="28" t="s">
        <v>2</v>
      </c>
    </row>
  </sheetData>
  <mergeCells count="20">
    <mergeCell ref="A12:G12"/>
    <mergeCell ref="A1:H1"/>
    <mergeCell ref="A2:G2"/>
    <mergeCell ref="A3:G3"/>
    <mergeCell ref="A4:G4"/>
    <mergeCell ref="A5:G5"/>
    <mergeCell ref="A6:G6"/>
    <mergeCell ref="A7:G7"/>
    <mergeCell ref="A8:G8"/>
    <mergeCell ref="A9:G9"/>
    <mergeCell ref="A10:G10"/>
    <mergeCell ref="A11:G11"/>
    <mergeCell ref="A19:G19"/>
    <mergeCell ref="A20:G20"/>
    <mergeCell ref="A13:G13"/>
    <mergeCell ref="A14:G14"/>
    <mergeCell ref="A15:G15"/>
    <mergeCell ref="A16:G16"/>
    <mergeCell ref="A17:G17"/>
    <mergeCell ref="A18:G18"/>
  </mergeCells>
  <dataValidations count="1">
    <dataValidation type="list" allowBlank="1" showInputMessage="1" showErrorMessage="1" sqref="H2:H20">
      <formula1>$L$13:$L$14</formula1>
    </dataValidation>
  </dataValidation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workbookViewId="0">
      <selection activeCell="H20" sqref="H20"/>
    </sheetView>
  </sheetViews>
  <sheetFormatPr baseColWidth="10" defaultColWidth="11.42578125" defaultRowHeight="14.25"/>
  <cols>
    <col min="1" max="16384" width="11.42578125" style="27"/>
  </cols>
  <sheetData>
    <row r="1" spans="1:12" ht="18">
      <c r="A1" s="58" t="s">
        <v>0</v>
      </c>
      <c r="B1" s="58"/>
      <c r="C1" s="58"/>
      <c r="D1" s="58"/>
      <c r="E1" s="58"/>
      <c r="F1" s="58"/>
      <c r="G1" s="58"/>
      <c r="H1" s="58"/>
    </row>
    <row r="2" spans="1:12">
      <c r="A2" s="57" t="s">
        <v>1</v>
      </c>
      <c r="B2" s="57"/>
      <c r="C2" s="57"/>
      <c r="D2" s="57"/>
      <c r="E2" s="57"/>
      <c r="F2" s="57"/>
      <c r="G2" s="57"/>
      <c r="H2" s="28" t="s">
        <v>2</v>
      </c>
    </row>
    <row r="3" spans="1:12">
      <c r="A3" s="57" t="s">
        <v>3</v>
      </c>
      <c r="B3" s="57"/>
      <c r="C3" s="57"/>
      <c r="D3" s="57"/>
      <c r="E3" s="57"/>
      <c r="F3" s="57"/>
      <c r="G3" s="57"/>
      <c r="H3" s="28" t="s">
        <v>2</v>
      </c>
    </row>
    <row r="4" spans="1:12">
      <c r="A4" s="57" t="s">
        <v>5</v>
      </c>
      <c r="B4" s="57"/>
      <c r="C4" s="57"/>
      <c r="D4" s="57"/>
      <c r="E4" s="57"/>
      <c r="F4" s="57"/>
      <c r="G4" s="57"/>
      <c r="H4" s="28" t="s">
        <v>2</v>
      </c>
    </row>
    <row r="5" spans="1:12">
      <c r="A5" s="57" t="s">
        <v>6</v>
      </c>
      <c r="B5" s="57"/>
      <c r="C5" s="57"/>
      <c r="D5" s="57"/>
      <c r="E5" s="57"/>
      <c r="F5" s="57"/>
      <c r="G5" s="57"/>
      <c r="H5" s="28" t="s">
        <v>2</v>
      </c>
    </row>
    <row r="6" spans="1:12">
      <c r="A6" s="57" t="s">
        <v>7</v>
      </c>
      <c r="B6" s="57"/>
      <c r="C6" s="57"/>
      <c r="D6" s="57"/>
      <c r="E6" s="57"/>
      <c r="F6" s="57"/>
      <c r="G6" s="57"/>
      <c r="H6" s="28" t="s">
        <v>4</v>
      </c>
    </row>
    <row r="7" spans="1:12">
      <c r="A7" s="57" t="s">
        <v>8</v>
      </c>
      <c r="B7" s="57"/>
      <c r="C7" s="57"/>
      <c r="D7" s="57"/>
      <c r="E7" s="57"/>
      <c r="F7" s="57"/>
      <c r="G7" s="57"/>
      <c r="H7" s="28" t="s">
        <v>2</v>
      </c>
    </row>
    <row r="8" spans="1:12">
      <c r="A8" s="57" t="s">
        <v>9</v>
      </c>
      <c r="B8" s="57"/>
      <c r="C8" s="57"/>
      <c r="D8" s="57"/>
      <c r="E8" s="57"/>
      <c r="F8" s="57"/>
      <c r="G8" s="57"/>
      <c r="H8" s="28" t="s">
        <v>2</v>
      </c>
    </row>
    <row r="9" spans="1:12">
      <c r="A9" s="57" t="s">
        <v>10</v>
      </c>
      <c r="B9" s="57"/>
      <c r="C9" s="57"/>
      <c r="D9" s="57"/>
      <c r="E9" s="57"/>
      <c r="F9" s="57"/>
      <c r="G9" s="57"/>
      <c r="H9" s="28" t="s">
        <v>2</v>
      </c>
    </row>
    <row r="10" spans="1:12">
      <c r="A10" s="57" t="s">
        <v>11</v>
      </c>
      <c r="B10" s="57"/>
      <c r="C10" s="57"/>
      <c r="D10" s="57"/>
      <c r="E10" s="57"/>
      <c r="F10" s="57"/>
      <c r="G10" s="57"/>
      <c r="H10" s="28" t="s">
        <v>2</v>
      </c>
    </row>
    <row r="11" spans="1:12">
      <c r="A11" s="57" t="s">
        <v>12</v>
      </c>
      <c r="B11" s="57"/>
      <c r="C11" s="57"/>
      <c r="D11" s="57"/>
      <c r="E11" s="57"/>
      <c r="F11" s="57"/>
      <c r="G11" s="57"/>
      <c r="H11" s="28" t="s">
        <v>4</v>
      </c>
    </row>
    <row r="12" spans="1:12">
      <c r="A12" s="57" t="s">
        <v>13</v>
      </c>
      <c r="B12" s="57"/>
      <c r="C12" s="57"/>
      <c r="D12" s="57"/>
      <c r="E12" s="57"/>
      <c r="F12" s="57"/>
      <c r="G12" s="57"/>
      <c r="H12" s="28" t="s">
        <v>4</v>
      </c>
    </row>
    <row r="13" spans="1:12">
      <c r="A13" s="57" t="s">
        <v>14</v>
      </c>
      <c r="B13" s="57"/>
      <c r="C13" s="57"/>
      <c r="D13" s="57"/>
      <c r="E13" s="57"/>
      <c r="F13" s="57"/>
      <c r="G13" s="57"/>
      <c r="H13" s="28" t="s">
        <v>4</v>
      </c>
      <c r="L13" s="27" t="s">
        <v>4</v>
      </c>
    </row>
    <row r="14" spans="1:12">
      <c r="A14" s="57" t="s">
        <v>15</v>
      </c>
      <c r="B14" s="57"/>
      <c r="C14" s="57"/>
      <c r="D14" s="57"/>
      <c r="E14" s="57"/>
      <c r="F14" s="57"/>
      <c r="G14" s="57"/>
      <c r="H14" s="28" t="s">
        <v>4</v>
      </c>
      <c r="L14" s="27" t="s">
        <v>2</v>
      </c>
    </row>
    <row r="15" spans="1:12">
      <c r="A15" s="57" t="s">
        <v>16</v>
      </c>
      <c r="B15" s="57"/>
      <c r="C15" s="57"/>
      <c r="D15" s="57"/>
      <c r="E15" s="57"/>
      <c r="F15" s="57"/>
      <c r="G15" s="57"/>
      <c r="H15" s="28" t="s">
        <v>4</v>
      </c>
    </row>
    <row r="16" spans="1:12">
      <c r="A16" s="57" t="s">
        <v>17</v>
      </c>
      <c r="B16" s="57"/>
      <c r="C16" s="57"/>
      <c r="D16" s="57"/>
      <c r="E16" s="57"/>
      <c r="F16" s="57"/>
      <c r="G16" s="57"/>
      <c r="H16" s="28" t="s">
        <v>2</v>
      </c>
    </row>
    <row r="17" spans="1:8">
      <c r="A17" s="57" t="s">
        <v>18</v>
      </c>
      <c r="B17" s="57"/>
      <c r="C17" s="57"/>
      <c r="D17" s="57"/>
      <c r="E17" s="57"/>
      <c r="F17" s="57"/>
      <c r="G17" s="57"/>
      <c r="H17" s="28" t="s">
        <v>2</v>
      </c>
    </row>
    <row r="18" spans="1:8">
      <c r="A18" s="57" t="s">
        <v>19</v>
      </c>
      <c r="B18" s="57"/>
      <c r="C18" s="57"/>
      <c r="D18" s="57"/>
      <c r="E18" s="57"/>
      <c r="F18" s="57"/>
      <c r="G18" s="57"/>
      <c r="H18" s="28" t="s">
        <v>2</v>
      </c>
    </row>
    <row r="19" spans="1:8">
      <c r="A19" s="57" t="s">
        <v>20</v>
      </c>
      <c r="B19" s="57"/>
      <c r="C19" s="57"/>
      <c r="D19" s="57"/>
      <c r="E19" s="57"/>
      <c r="F19" s="57"/>
      <c r="G19" s="57"/>
      <c r="H19" s="28" t="s">
        <v>4</v>
      </c>
    </row>
    <row r="20" spans="1:8">
      <c r="A20" s="57" t="s">
        <v>21</v>
      </c>
      <c r="B20" s="57"/>
      <c r="C20" s="57"/>
      <c r="D20" s="57"/>
      <c r="E20" s="57"/>
      <c r="F20" s="57"/>
      <c r="G20" s="57"/>
      <c r="H20" s="28" t="s">
        <v>2</v>
      </c>
    </row>
  </sheetData>
  <mergeCells count="20">
    <mergeCell ref="A12:G12"/>
    <mergeCell ref="A1:H1"/>
    <mergeCell ref="A2:G2"/>
    <mergeCell ref="A3:G3"/>
    <mergeCell ref="A4:G4"/>
    <mergeCell ref="A5:G5"/>
    <mergeCell ref="A6:G6"/>
    <mergeCell ref="A7:G7"/>
    <mergeCell ref="A8:G8"/>
    <mergeCell ref="A9:G9"/>
    <mergeCell ref="A10:G10"/>
    <mergeCell ref="A11:G11"/>
    <mergeCell ref="A19:G19"/>
    <mergeCell ref="A20:G20"/>
    <mergeCell ref="A13:G13"/>
    <mergeCell ref="A14:G14"/>
    <mergeCell ref="A15:G15"/>
    <mergeCell ref="A16:G16"/>
    <mergeCell ref="A17:G17"/>
    <mergeCell ref="A18:G18"/>
  </mergeCells>
  <dataValidations count="1">
    <dataValidation type="list" allowBlank="1" showInputMessage="1" showErrorMessage="1" sqref="H2:H20">
      <formula1>$L$13:$L$14</formula1>
    </dataValidation>
  </dataValidation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workbookViewId="0">
      <selection activeCell="H20" sqref="H20"/>
    </sheetView>
  </sheetViews>
  <sheetFormatPr baseColWidth="10" defaultColWidth="11.42578125" defaultRowHeight="14.25"/>
  <cols>
    <col min="1" max="16384" width="11.42578125" style="27"/>
  </cols>
  <sheetData>
    <row r="1" spans="1:12" ht="18">
      <c r="A1" s="58" t="s">
        <v>0</v>
      </c>
      <c r="B1" s="58"/>
      <c r="C1" s="58"/>
      <c r="D1" s="58"/>
      <c r="E1" s="58"/>
      <c r="F1" s="58"/>
      <c r="G1" s="58"/>
      <c r="H1" s="58"/>
    </row>
    <row r="2" spans="1:12">
      <c r="A2" s="57" t="s">
        <v>1</v>
      </c>
      <c r="B2" s="57"/>
      <c r="C2" s="57"/>
      <c r="D2" s="57"/>
      <c r="E2" s="57"/>
      <c r="F2" s="57"/>
      <c r="G2" s="57"/>
      <c r="H2" s="28" t="s">
        <v>2</v>
      </c>
    </row>
    <row r="3" spans="1:12">
      <c r="A3" s="57" t="s">
        <v>3</v>
      </c>
      <c r="B3" s="57"/>
      <c r="C3" s="57"/>
      <c r="D3" s="57"/>
      <c r="E3" s="57"/>
      <c r="F3" s="57"/>
      <c r="G3" s="57"/>
      <c r="H3" s="28" t="s">
        <v>2</v>
      </c>
    </row>
    <row r="4" spans="1:12">
      <c r="A4" s="57" t="s">
        <v>5</v>
      </c>
      <c r="B4" s="57"/>
      <c r="C4" s="57"/>
      <c r="D4" s="57"/>
      <c r="E4" s="57"/>
      <c r="F4" s="57"/>
      <c r="G4" s="57"/>
      <c r="H4" s="28" t="s">
        <v>2</v>
      </c>
    </row>
    <row r="5" spans="1:12">
      <c r="A5" s="57" t="s">
        <v>6</v>
      </c>
      <c r="B5" s="57"/>
      <c r="C5" s="57"/>
      <c r="D5" s="57"/>
      <c r="E5" s="57"/>
      <c r="F5" s="57"/>
      <c r="G5" s="57"/>
      <c r="H5" s="28" t="s">
        <v>2</v>
      </c>
    </row>
    <row r="6" spans="1:12">
      <c r="A6" s="57" t="s">
        <v>7</v>
      </c>
      <c r="B6" s="57"/>
      <c r="C6" s="57"/>
      <c r="D6" s="57"/>
      <c r="E6" s="57"/>
      <c r="F6" s="57"/>
      <c r="G6" s="57"/>
      <c r="H6" s="28" t="s">
        <v>4</v>
      </c>
    </row>
    <row r="7" spans="1:12">
      <c r="A7" s="57" t="s">
        <v>8</v>
      </c>
      <c r="B7" s="57"/>
      <c r="C7" s="57"/>
      <c r="D7" s="57"/>
      <c r="E7" s="57"/>
      <c r="F7" s="57"/>
      <c r="G7" s="57"/>
      <c r="H7" s="28" t="s">
        <v>2</v>
      </c>
    </row>
    <row r="8" spans="1:12">
      <c r="A8" s="57" t="s">
        <v>9</v>
      </c>
      <c r="B8" s="57"/>
      <c r="C8" s="57"/>
      <c r="D8" s="57"/>
      <c r="E8" s="57"/>
      <c r="F8" s="57"/>
      <c r="G8" s="57"/>
      <c r="H8" s="28" t="s">
        <v>2</v>
      </c>
    </row>
    <row r="9" spans="1:12">
      <c r="A9" s="57" t="s">
        <v>10</v>
      </c>
      <c r="B9" s="57"/>
      <c r="C9" s="57"/>
      <c r="D9" s="57"/>
      <c r="E9" s="57"/>
      <c r="F9" s="57"/>
      <c r="G9" s="57"/>
      <c r="H9" s="28" t="s">
        <v>2</v>
      </c>
    </row>
    <row r="10" spans="1:12">
      <c r="A10" s="57" t="s">
        <v>11</v>
      </c>
      <c r="B10" s="57"/>
      <c r="C10" s="57"/>
      <c r="D10" s="57"/>
      <c r="E10" s="57"/>
      <c r="F10" s="57"/>
      <c r="G10" s="57"/>
      <c r="H10" s="28" t="s">
        <v>2</v>
      </c>
    </row>
    <row r="11" spans="1:12">
      <c r="A11" s="57" t="s">
        <v>12</v>
      </c>
      <c r="B11" s="57"/>
      <c r="C11" s="57"/>
      <c r="D11" s="57"/>
      <c r="E11" s="57"/>
      <c r="F11" s="57"/>
      <c r="G11" s="57"/>
      <c r="H11" s="28" t="s">
        <v>4</v>
      </c>
    </row>
    <row r="12" spans="1:12">
      <c r="A12" s="57" t="s">
        <v>13</v>
      </c>
      <c r="B12" s="57"/>
      <c r="C12" s="57"/>
      <c r="D12" s="57"/>
      <c r="E12" s="57"/>
      <c r="F12" s="57"/>
      <c r="G12" s="57"/>
      <c r="H12" s="28" t="s">
        <v>4</v>
      </c>
    </row>
    <row r="13" spans="1:12">
      <c r="A13" s="57" t="s">
        <v>14</v>
      </c>
      <c r="B13" s="57"/>
      <c r="C13" s="57"/>
      <c r="D13" s="57"/>
      <c r="E13" s="57"/>
      <c r="F13" s="57"/>
      <c r="G13" s="57"/>
      <c r="H13" s="28" t="s">
        <v>4</v>
      </c>
      <c r="L13" s="27" t="s">
        <v>4</v>
      </c>
    </row>
    <row r="14" spans="1:12">
      <c r="A14" s="57" t="s">
        <v>15</v>
      </c>
      <c r="B14" s="57"/>
      <c r="C14" s="57"/>
      <c r="D14" s="57"/>
      <c r="E14" s="57"/>
      <c r="F14" s="57"/>
      <c r="G14" s="57"/>
      <c r="H14" s="28" t="s">
        <v>4</v>
      </c>
      <c r="L14" s="27" t="s">
        <v>2</v>
      </c>
    </row>
    <row r="15" spans="1:12">
      <c r="A15" s="57" t="s">
        <v>16</v>
      </c>
      <c r="B15" s="57"/>
      <c r="C15" s="57"/>
      <c r="D15" s="57"/>
      <c r="E15" s="57"/>
      <c r="F15" s="57"/>
      <c r="G15" s="57"/>
      <c r="H15" s="28" t="s">
        <v>4</v>
      </c>
    </row>
    <row r="16" spans="1:12">
      <c r="A16" s="57" t="s">
        <v>17</v>
      </c>
      <c r="B16" s="57"/>
      <c r="C16" s="57"/>
      <c r="D16" s="57"/>
      <c r="E16" s="57"/>
      <c r="F16" s="57"/>
      <c r="G16" s="57"/>
      <c r="H16" s="28" t="s">
        <v>2</v>
      </c>
    </row>
    <row r="17" spans="1:8">
      <c r="A17" s="57" t="s">
        <v>18</v>
      </c>
      <c r="B17" s="57"/>
      <c r="C17" s="57"/>
      <c r="D17" s="57"/>
      <c r="E17" s="57"/>
      <c r="F17" s="57"/>
      <c r="G17" s="57"/>
      <c r="H17" s="28" t="s">
        <v>2</v>
      </c>
    </row>
    <row r="18" spans="1:8">
      <c r="A18" s="57" t="s">
        <v>19</v>
      </c>
      <c r="B18" s="57"/>
      <c r="C18" s="57"/>
      <c r="D18" s="57"/>
      <c r="E18" s="57"/>
      <c r="F18" s="57"/>
      <c r="G18" s="57"/>
      <c r="H18" s="28" t="s">
        <v>2</v>
      </c>
    </row>
    <row r="19" spans="1:8">
      <c r="A19" s="57" t="s">
        <v>20</v>
      </c>
      <c r="B19" s="57"/>
      <c r="C19" s="57"/>
      <c r="D19" s="57"/>
      <c r="E19" s="57"/>
      <c r="F19" s="57"/>
      <c r="G19" s="57"/>
      <c r="H19" s="28" t="s">
        <v>4</v>
      </c>
    </row>
    <row r="20" spans="1:8">
      <c r="A20" s="57" t="s">
        <v>21</v>
      </c>
      <c r="B20" s="57"/>
      <c r="C20" s="57"/>
      <c r="D20" s="57"/>
      <c r="E20" s="57"/>
      <c r="F20" s="57"/>
      <c r="G20" s="57"/>
      <c r="H20" s="28" t="s">
        <v>2</v>
      </c>
    </row>
  </sheetData>
  <mergeCells count="20">
    <mergeCell ref="A12:G12"/>
    <mergeCell ref="A1:H1"/>
    <mergeCell ref="A2:G2"/>
    <mergeCell ref="A3:G3"/>
    <mergeCell ref="A4:G4"/>
    <mergeCell ref="A5:G5"/>
    <mergeCell ref="A6:G6"/>
    <mergeCell ref="A7:G7"/>
    <mergeCell ref="A8:G8"/>
    <mergeCell ref="A9:G9"/>
    <mergeCell ref="A10:G10"/>
    <mergeCell ref="A11:G11"/>
    <mergeCell ref="A19:G19"/>
    <mergeCell ref="A20:G20"/>
    <mergeCell ref="A13:G13"/>
    <mergeCell ref="A14:G14"/>
    <mergeCell ref="A15:G15"/>
    <mergeCell ref="A16:G16"/>
    <mergeCell ref="A17:G17"/>
    <mergeCell ref="A18:G18"/>
  </mergeCells>
  <dataValidations count="1">
    <dataValidation type="list" allowBlank="1" showInputMessage="1" showErrorMessage="1" sqref="H2:H20">
      <formula1>$L$13:$L$14</formula1>
    </dataValidation>
  </dataValidation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20"/>
  <sheetViews>
    <sheetView topLeftCell="A10" workbookViewId="0">
      <selection activeCell="B15" sqref="B15"/>
    </sheetView>
  </sheetViews>
  <sheetFormatPr baseColWidth="10" defaultColWidth="11.42578125" defaultRowHeight="15"/>
  <cols>
    <col min="1" max="1" width="36.7109375" bestFit="1" customWidth="1"/>
    <col min="2" max="2" width="14.7109375" bestFit="1" customWidth="1"/>
  </cols>
  <sheetData>
    <row r="1" spans="1:2">
      <c r="A1" s="7" t="s">
        <v>134</v>
      </c>
    </row>
    <row r="2" spans="1:2">
      <c r="A2" t="s">
        <v>135</v>
      </c>
      <c r="B2" t="s">
        <v>79</v>
      </c>
    </row>
    <row r="3" spans="1:2">
      <c r="A3" t="s">
        <v>136</v>
      </c>
      <c r="B3" t="s">
        <v>137</v>
      </c>
    </row>
    <row r="4" spans="1:2">
      <c r="A4" t="s">
        <v>138</v>
      </c>
      <c r="B4" t="s">
        <v>139</v>
      </c>
    </row>
    <row r="5" spans="1:2">
      <c r="A5" s="6" t="s">
        <v>140</v>
      </c>
      <c r="B5" t="s">
        <v>137</v>
      </c>
    </row>
    <row r="6" spans="1:2">
      <c r="A6" t="s">
        <v>141</v>
      </c>
      <c r="B6" t="s">
        <v>137</v>
      </c>
    </row>
    <row r="7" spans="1:2">
      <c r="A7" s="6" t="s">
        <v>142</v>
      </c>
      <c r="B7" t="s">
        <v>139</v>
      </c>
    </row>
    <row r="8" spans="1:2">
      <c r="A8" t="s">
        <v>143</v>
      </c>
      <c r="B8" t="s">
        <v>139</v>
      </c>
    </row>
    <row r="9" spans="1:2">
      <c r="A9" s="6" t="s">
        <v>144</v>
      </c>
      <c r="B9" t="s">
        <v>139</v>
      </c>
    </row>
    <row r="10" spans="1:2">
      <c r="A10" t="s">
        <v>145</v>
      </c>
      <c r="B10" t="s">
        <v>139</v>
      </c>
    </row>
    <row r="12" spans="1:2">
      <c r="A12" s="7" t="s">
        <v>51</v>
      </c>
    </row>
    <row r="13" spans="1:2">
      <c r="A13" t="s">
        <v>146</v>
      </c>
      <c r="B13">
        <v>2</v>
      </c>
    </row>
    <row r="14" spans="1:2">
      <c r="A14" t="s">
        <v>147</v>
      </c>
      <c r="B14">
        <v>2</v>
      </c>
    </row>
    <row r="15" spans="1:2">
      <c r="A15" t="s">
        <v>148</v>
      </c>
      <c r="B15">
        <v>2</v>
      </c>
    </row>
    <row r="16" spans="1:2">
      <c r="A16" t="s">
        <v>149</v>
      </c>
      <c r="B16">
        <v>0</v>
      </c>
    </row>
    <row r="17" spans="1:2">
      <c r="A17" t="s">
        <v>150</v>
      </c>
      <c r="B17">
        <v>1</v>
      </c>
    </row>
    <row r="18" spans="1:2">
      <c r="A18" t="s">
        <v>151</v>
      </c>
      <c r="B18">
        <v>1</v>
      </c>
    </row>
    <row r="19" spans="1:2">
      <c r="A19" t="s">
        <v>152</v>
      </c>
      <c r="B19">
        <v>1</v>
      </c>
    </row>
    <row r="20" spans="1:2">
      <c r="A20" t="s">
        <v>153</v>
      </c>
      <c r="B20">
        <v>0</v>
      </c>
    </row>
    <row r="21" spans="1:2">
      <c r="A21" t="s">
        <v>154</v>
      </c>
      <c r="B21">
        <v>0</v>
      </c>
    </row>
    <row r="22" spans="1:2">
      <c r="A22" t="s">
        <v>155</v>
      </c>
      <c r="B22">
        <v>0</v>
      </c>
    </row>
    <row r="23" spans="1:2">
      <c r="A23" t="s">
        <v>156</v>
      </c>
      <c r="B23">
        <v>0</v>
      </c>
    </row>
    <row r="24" spans="1:2">
      <c r="A24" t="s">
        <v>157</v>
      </c>
      <c r="B24">
        <v>0</v>
      </c>
    </row>
    <row r="26" spans="1:2">
      <c r="A26" s="7" t="s">
        <v>52</v>
      </c>
    </row>
    <row r="27" spans="1:2">
      <c r="A27" t="s">
        <v>146</v>
      </c>
      <c r="B27">
        <v>2</v>
      </c>
    </row>
    <row r="28" spans="1:2">
      <c r="A28" t="s">
        <v>147</v>
      </c>
      <c r="B28">
        <v>1</v>
      </c>
    </row>
    <row r="29" spans="1:2">
      <c r="A29" t="s">
        <v>148</v>
      </c>
      <c r="B29">
        <v>0</v>
      </c>
    </row>
    <row r="30" spans="1:2">
      <c r="A30" t="s">
        <v>149</v>
      </c>
      <c r="B30">
        <v>2</v>
      </c>
    </row>
    <row r="31" spans="1:2">
      <c r="A31" t="s">
        <v>150</v>
      </c>
      <c r="B31">
        <v>1</v>
      </c>
    </row>
    <row r="32" spans="1:2">
      <c r="A32" t="s">
        <v>151</v>
      </c>
      <c r="B32">
        <v>0</v>
      </c>
    </row>
    <row r="33" spans="1:2">
      <c r="A33" t="s">
        <v>152</v>
      </c>
      <c r="B33">
        <v>0</v>
      </c>
    </row>
    <row r="34" spans="1:2">
      <c r="A34" t="s">
        <v>153</v>
      </c>
      <c r="B34">
        <v>1</v>
      </c>
    </row>
    <row r="35" spans="1:2">
      <c r="A35" t="s">
        <v>154</v>
      </c>
      <c r="B35">
        <v>0</v>
      </c>
    </row>
    <row r="36" spans="1:2">
      <c r="A36" t="s">
        <v>155</v>
      </c>
      <c r="B36">
        <v>0</v>
      </c>
    </row>
    <row r="37" spans="1:2">
      <c r="A37" t="s">
        <v>156</v>
      </c>
      <c r="B37">
        <v>0</v>
      </c>
    </row>
    <row r="38" spans="1:2">
      <c r="A38" t="s">
        <v>157</v>
      </c>
      <c r="B38">
        <v>0</v>
      </c>
    </row>
    <row r="40" spans="1:2">
      <c r="A40" t="s">
        <v>118</v>
      </c>
    </row>
    <row r="41" spans="1:2">
      <c r="A41" t="s">
        <v>90</v>
      </c>
    </row>
    <row r="42" spans="1:2">
      <c r="A42" t="s">
        <v>70</v>
      </c>
    </row>
    <row r="43" spans="1:2">
      <c r="A43" t="s">
        <v>82</v>
      </c>
    </row>
    <row r="44" spans="1:2">
      <c r="A44" t="s">
        <v>158</v>
      </c>
    </row>
    <row r="47" spans="1:2">
      <c r="A47" t="s">
        <v>159</v>
      </c>
    </row>
    <row r="48" spans="1:2">
      <c r="A48" t="s">
        <v>83</v>
      </c>
    </row>
    <row r="49" spans="1:2">
      <c r="A49" t="s">
        <v>160</v>
      </c>
    </row>
    <row r="50" spans="1:2">
      <c r="A50" t="s">
        <v>161</v>
      </c>
    </row>
    <row r="51" spans="1:2">
      <c r="A51" t="s">
        <v>162</v>
      </c>
    </row>
    <row r="55" spans="1:2">
      <c r="A55" s="7" t="s">
        <v>163</v>
      </c>
    </row>
    <row r="56" spans="1:2">
      <c r="A56" t="s">
        <v>164</v>
      </c>
      <c r="B56" t="s">
        <v>165</v>
      </c>
    </row>
    <row r="57" spans="1:2">
      <c r="A57" t="s">
        <v>166</v>
      </c>
      <c r="B57" t="s">
        <v>167</v>
      </c>
    </row>
    <row r="58" spans="1:2">
      <c r="A58" t="s">
        <v>168</v>
      </c>
      <c r="B58" t="s">
        <v>160</v>
      </c>
    </row>
    <row r="59" spans="1:2">
      <c r="A59" t="s">
        <v>169</v>
      </c>
      <c r="B59" t="s">
        <v>170</v>
      </c>
    </row>
    <row r="60" spans="1:2">
      <c r="A60" t="s">
        <v>171</v>
      </c>
      <c r="B60" t="s">
        <v>172</v>
      </c>
    </row>
    <row r="61" spans="1:2">
      <c r="A61" t="s">
        <v>173</v>
      </c>
      <c r="B61" t="s">
        <v>167</v>
      </c>
    </row>
    <row r="62" spans="1:2">
      <c r="A62" t="s">
        <v>174</v>
      </c>
      <c r="B62" t="s">
        <v>175</v>
      </c>
    </row>
    <row r="63" spans="1:2">
      <c r="A63" t="s">
        <v>176</v>
      </c>
      <c r="B63" t="s">
        <v>177</v>
      </c>
    </row>
    <row r="64" spans="1:2">
      <c r="A64" t="s">
        <v>178</v>
      </c>
      <c r="B64" t="s">
        <v>179</v>
      </c>
    </row>
    <row r="65" spans="1:2">
      <c r="A65" t="s">
        <v>180</v>
      </c>
      <c r="B65" t="s">
        <v>181</v>
      </c>
    </row>
    <row r="66" spans="1:2">
      <c r="A66" t="s">
        <v>182</v>
      </c>
      <c r="B66" t="s">
        <v>183</v>
      </c>
    </row>
    <row r="67" spans="1:2">
      <c r="A67" t="s">
        <v>184</v>
      </c>
      <c r="B67" t="s">
        <v>177</v>
      </c>
    </row>
    <row r="68" spans="1:2">
      <c r="A68" t="s">
        <v>185</v>
      </c>
      <c r="B68" t="s">
        <v>186</v>
      </c>
    </row>
    <row r="69" spans="1:2">
      <c r="A69" t="s">
        <v>187</v>
      </c>
      <c r="B69" t="s">
        <v>188</v>
      </c>
    </row>
    <row r="70" spans="1:2">
      <c r="A70" t="s">
        <v>189</v>
      </c>
      <c r="B70" t="s">
        <v>190</v>
      </c>
    </row>
    <row r="71" spans="1:2">
      <c r="A71" t="s">
        <v>191</v>
      </c>
      <c r="B71" t="s">
        <v>192</v>
      </c>
    </row>
    <row r="72" spans="1:2">
      <c r="A72" t="s">
        <v>193</v>
      </c>
      <c r="B72" t="s">
        <v>179</v>
      </c>
    </row>
    <row r="73" spans="1:2">
      <c r="A73" t="s">
        <v>194</v>
      </c>
      <c r="B73" t="s">
        <v>195</v>
      </c>
    </row>
    <row r="74" spans="1:2">
      <c r="A74" t="s">
        <v>196</v>
      </c>
      <c r="B74" t="s">
        <v>197</v>
      </c>
    </row>
    <row r="75" spans="1:2">
      <c r="A75" t="s">
        <v>198</v>
      </c>
      <c r="B75" t="s">
        <v>199</v>
      </c>
    </row>
    <row r="76" spans="1:2">
      <c r="A76" t="s">
        <v>200</v>
      </c>
      <c r="B76" t="s">
        <v>172</v>
      </c>
    </row>
    <row r="77" spans="1:2">
      <c r="A77" t="s">
        <v>201</v>
      </c>
      <c r="B77" t="s">
        <v>202</v>
      </c>
    </row>
    <row r="78" spans="1:2">
      <c r="A78" t="s">
        <v>203</v>
      </c>
      <c r="B78" t="s">
        <v>190</v>
      </c>
    </row>
    <row r="79" spans="1:2">
      <c r="A79" t="s">
        <v>204</v>
      </c>
      <c r="B79" t="s">
        <v>199</v>
      </c>
    </row>
    <row r="80" spans="1:2">
      <c r="A80" t="s">
        <v>205</v>
      </c>
      <c r="B80" t="s">
        <v>206</v>
      </c>
    </row>
    <row r="83" spans="1:2" ht="60">
      <c r="A83" s="8" t="s">
        <v>207</v>
      </c>
      <c r="B83" s="8" t="s">
        <v>208</v>
      </c>
    </row>
    <row r="84" spans="1:2">
      <c r="A84" s="6" t="s">
        <v>80</v>
      </c>
      <c r="B84" t="s">
        <v>80</v>
      </c>
    </row>
    <row r="85" spans="1:2">
      <c r="A85" t="s">
        <v>81</v>
      </c>
      <c r="B85" t="s">
        <v>209</v>
      </c>
    </row>
    <row r="86" spans="1:2">
      <c r="B86" t="s">
        <v>81</v>
      </c>
    </row>
    <row r="88" spans="1:2">
      <c r="A88" s="7" t="s">
        <v>31</v>
      </c>
    </row>
    <row r="89" spans="1:2">
      <c r="A89" t="s">
        <v>71</v>
      </c>
    </row>
    <row r="90" spans="1:2">
      <c r="A90" t="s">
        <v>210</v>
      </c>
    </row>
    <row r="92" spans="1:2">
      <c r="A92" s="9" t="s">
        <v>56</v>
      </c>
    </row>
    <row r="93" spans="1:2">
      <c r="A93" s="6" t="s">
        <v>211</v>
      </c>
    </row>
    <row r="94" spans="1:2">
      <c r="A94" t="s">
        <v>84</v>
      </c>
    </row>
    <row r="95" spans="1:2">
      <c r="A95" t="s">
        <v>212</v>
      </c>
    </row>
    <row r="96" spans="1:2">
      <c r="A96" t="s">
        <v>213</v>
      </c>
    </row>
    <row r="98" spans="1:1">
      <c r="A98" s="7" t="s">
        <v>214</v>
      </c>
    </row>
    <row r="99" spans="1:1">
      <c r="A99" t="s">
        <v>215</v>
      </c>
    </row>
    <row r="100" spans="1:1">
      <c r="A100" t="s">
        <v>216</v>
      </c>
    </row>
    <row r="101" spans="1:1">
      <c r="A101" t="s">
        <v>217</v>
      </c>
    </row>
    <row r="102" spans="1:1">
      <c r="A102" t="s">
        <v>218</v>
      </c>
    </row>
    <row r="103" spans="1:1">
      <c r="A103" t="s">
        <v>219</v>
      </c>
    </row>
    <row r="104" spans="1:1">
      <c r="A104" t="s">
        <v>220</v>
      </c>
    </row>
    <row r="105" spans="1:1">
      <c r="A105" t="s">
        <v>221</v>
      </c>
    </row>
    <row r="106" spans="1:1">
      <c r="A106" t="s">
        <v>222</v>
      </c>
    </row>
    <row r="107" spans="1:1">
      <c r="A107" t="s">
        <v>223</v>
      </c>
    </row>
    <row r="108" spans="1:1">
      <c r="A108" t="s">
        <v>224</v>
      </c>
    </row>
    <row r="109" spans="1:1">
      <c r="A109" t="s">
        <v>63</v>
      </c>
    </row>
    <row r="110" spans="1:1">
      <c r="A110" t="s">
        <v>225</v>
      </c>
    </row>
    <row r="111" spans="1:1">
      <c r="A111" t="s">
        <v>226</v>
      </c>
    </row>
    <row r="112" spans="1:1">
      <c r="A112" t="s">
        <v>227</v>
      </c>
    </row>
    <row r="113" spans="1:1">
      <c r="A113" t="s">
        <v>228</v>
      </c>
    </row>
    <row r="114" spans="1:1">
      <c r="A114" t="s">
        <v>229</v>
      </c>
    </row>
    <row r="115" spans="1:1">
      <c r="A115" t="s">
        <v>230</v>
      </c>
    </row>
    <row r="117" spans="1:1">
      <c r="A117" t="s">
        <v>231</v>
      </c>
    </row>
    <row r="118" spans="1:1">
      <c r="A118" t="s">
        <v>79</v>
      </c>
    </row>
    <row r="119" spans="1:1">
      <c r="A119" t="s">
        <v>137</v>
      </c>
    </row>
    <row r="120" spans="1:1">
      <c r="A120" t="s">
        <v>139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1</vt:i4>
      </vt:variant>
    </vt:vector>
  </HeadingPairs>
  <TitlesOfParts>
    <vt:vector size="7" baseType="lpstr">
      <vt:lpstr>Matriz Riesgos</vt:lpstr>
      <vt:lpstr>Criterios impacto 4</vt:lpstr>
      <vt:lpstr>Criterios impacto 3</vt:lpstr>
      <vt:lpstr>Criterios impacto 2</vt:lpstr>
      <vt:lpstr>Criterios impacto 1</vt:lpstr>
      <vt:lpstr>Parámetros</vt:lpstr>
      <vt:lpstr>'Matriz Riesgos'!Área_de_impresión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Alex Gómez Petro</dc:creator>
  <cp:keywords/>
  <dc:description/>
  <cp:lastModifiedBy>sebastian</cp:lastModifiedBy>
  <cp:revision/>
  <dcterms:created xsi:type="dcterms:W3CDTF">2019-05-14T13:58:21Z</dcterms:created>
  <dcterms:modified xsi:type="dcterms:W3CDTF">2026-01-22T03:37:20Z</dcterms:modified>
  <cp:category/>
  <cp:contentStatus/>
</cp:coreProperties>
</file>